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Mision SIDOCAL\Mision SIDOCAL\Mesa de trabajo 25, 01 octubre 2026\"/>
    </mc:Choice>
  </mc:AlternateContent>
  <xr:revisionPtr revIDLastSave="0" documentId="13_ncr:1_{2B2C06A6-EEFA-4506-B8CF-CDE7C5016E04}" xr6:coauthVersionLast="47" xr6:coauthVersionMax="47" xr10:uidLastSave="{00000000-0000-0000-0000-000000000000}"/>
  <bookViews>
    <workbookView xWindow="-120" yWindow="-120" windowWidth="29040" windowHeight="15720" xr2:uid="{6593AF9A-6450-4ECF-ACC1-6717C499E776}"/>
  </bookViews>
  <sheets>
    <sheet name="Hoja1" sheetId="1" r:id="rId1"/>
    <sheet name="Dashboar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28" i="2" l="1"/>
  <c r="B28" i="2"/>
  <c r="N30" i="2"/>
  <c r="N29" i="2"/>
  <c r="G32" i="2"/>
  <c r="G31" i="2"/>
  <c r="G30" i="2"/>
  <c r="G29" i="2"/>
  <c r="G28" i="2"/>
  <c r="C33" i="2"/>
  <c r="D33" i="2" s="1"/>
  <c r="B33" i="2"/>
  <c r="C32" i="2"/>
  <c r="B32" i="2"/>
  <c r="C31" i="2"/>
  <c r="B31" i="2"/>
  <c r="C30" i="2"/>
  <c r="B30" i="2"/>
  <c r="C29" i="2"/>
  <c r="B29" i="2"/>
  <c r="C28" i="2"/>
  <c r="M6" i="2"/>
  <c r="I6" i="2"/>
  <c r="E6" i="2"/>
  <c r="A6" i="2"/>
  <c r="D30" i="2" l="1"/>
  <c r="D32" i="2"/>
  <c r="D31" i="2"/>
  <c r="D29" i="2"/>
  <c r="D28" i="2"/>
  <c r="N31" i="2"/>
</calcChain>
</file>

<file path=xl/sharedStrings.xml><?xml version="1.0" encoding="utf-8"?>
<sst xmlns="http://schemas.openxmlformats.org/spreadsheetml/2006/main" count="297" uniqueCount="243">
  <si>
    <t>Alineación Estratégica</t>
  </si>
  <si>
    <t>Programación</t>
  </si>
  <si>
    <t>Seguimiento Avance</t>
  </si>
  <si>
    <t>Eje Plan Estratégico Institucional (PEI) INDOCAL</t>
  </si>
  <si>
    <t>Elemento Estratégico ENM INDOCAL</t>
  </si>
  <si>
    <t>Hito</t>
  </si>
  <si>
    <t>Producto / Entregable</t>
  </si>
  <si>
    <t>Área Responsable</t>
  </si>
  <si>
    <t>Proceso Asociado</t>
  </si>
  <si>
    <t xml:space="preserve">1.	Fortalecimiento institucional </t>
  </si>
  <si>
    <t>Plan Operativo Estrategia Nacional de Metrología INDOCAL, 2027-2032</t>
  </si>
  <si>
    <t>“Fortalecer los procesos institucionales de INDOCAL para consolidar una infraestructura metrológica confiable, reconocida, eficiente y sostenible, asegurando la continuidad de la gestión y contribuyendo a la innovación, la competitividad y el bienestar social de la República Dominicana”.</t>
  </si>
  <si>
    <t xml:space="preserve">Actividad </t>
  </si>
  <si>
    <t>Propuesta documentada para la creación de la carrera administrativa especial para la profesionalización de metrólogos.</t>
  </si>
  <si>
    <t>Acuse de recibo del CODOCA</t>
  </si>
  <si>
    <t>Carta de remisión del CODOCA al MAP y respuesta del MAP.</t>
  </si>
  <si>
    <t>Propuesta de esquema de incentivos aprobada.</t>
  </si>
  <si>
    <t xml:space="preserve">Comunicación de la Dirección General para la creación del comité.  </t>
  </si>
  <si>
    <t>Memoria (informe) documentada de la actividad.</t>
  </si>
  <si>
    <t>Informe que demuestre la reducción del tiempo.</t>
  </si>
  <si>
    <t xml:space="preserve">Informe de procesos automatizados que evidencien la reducción de tiempo y mejora de la experiencia del usuario. </t>
  </si>
  <si>
    <t>Captación de 3 fondos de inversiones que apoyen a la metrología.</t>
  </si>
  <si>
    <t>2 colaboradores contratados.</t>
  </si>
  <si>
    <t>2 proyectos de inversión pública formulados.</t>
  </si>
  <si>
    <t>Laboratorio nacional de peritaje de medidores de energía eléctrica funcionando en nueva sede.</t>
  </si>
  <si>
    <t xml:space="preserve">Informe de evaluación. </t>
  </si>
  <si>
    <t>Proyecto documentado.</t>
  </si>
  <si>
    <t>Informe de avance de la ejecución del proyecto.</t>
  </si>
  <si>
    <t>Contrato firmado.</t>
  </si>
  <si>
    <r>
      <rPr>
        <b/>
        <sz val="10"/>
        <color theme="1"/>
        <rFont val="Calibri"/>
        <family val="2"/>
      </rPr>
      <t>Visión:</t>
    </r>
    <r>
      <rPr>
        <sz val="10"/>
        <color theme="1"/>
        <rFont val="Calibri"/>
        <family val="2"/>
      </rPr>
      <t xml:space="preserve"> “Consolidar y posicionar al INDOCAL como una entidad de excelencia de la infraestructura nacional de metrología, reconocida por su liderazgo técnico y capacidad de innovación, impulsando la competitividad, el desarrollo sostenible y la calidad de vida de los dominicanos”.</t>
    </r>
  </si>
  <si>
    <t xml:space="preserve">1.1.1.1 Crear comité para la elaboración y justificación para la creación de la carrera administrativa especial para la profesionalización de metrólogos.  </t>
  </si>
  <si>
    <t>1.1.1.2 Enviar propuesta al CODOCA para su conocimiento y remisión al MAP.</t>
  </si>
  <si>
    <t xml:space="preserve">1.1.1.3 Seguimiento de la aprobación de la propuesta al MAP. </t>
  </si>
  <si>
    <t xml:space="preserve">1.1.1.4 Crear un comité para la elaboración de un esquema de incentivos para los colaboradores del INDOCAL. </t>
  </si>
  <si>
    <t xml:space="preserve">1.1.1.5 Socializar la propuesta y someterla a evaluación presupuestaria y luego a su aprobación de la Dirección General. </t>
  </si>
  <si>
    <t xml:space="preserve">1.2.1.1 Realizar 10 actividades de difusión, que incluyan: charlas, conferencias y simposios sobre aspectos especializados de la metrología y proyectos de la Dirección de Metrología.  </t>
  </si>
  <si>
    <t>1.2.1.2 Implementar en tres (3) procesos del sistema de gestión de la Dirección de Metrología del INDOCAL apoyado con agentes de IA para reducir la elaboración de los procesos en menos del 80%.</t>
  </si>
  <si>
    <t xml:space="preserve">1.2.1.3 Automatizar la gestión de los siguientes procesos: cotización, pagos electrónicos, recepción y entrega de equipos, y emisión de certificados de calibración. </t>
  </si>
  <si>
    <r>
      <t>2.</t>
    </r>
    <r>
      <rPr>
        <b/>
        <sz val="7"/>
        <rFont val="Times New Roman"/>
        <family val="1"/>
      </rPr>
      <t xml:space="preserve">      </t>
    </r>
    <r>
      <rPr>
        <b/>
        <sz val="13"/>
        <rFont val="Calibri"/>
        <family val="2"/>
      </rPr>
      <t xml:space="preserve">Fortalecimiento de las capacidades metrológicas </t>
    </r>
  </si>
  <si>
    <t xml:space="preserve">4. Promoción de la cultura metrológica </t>
  </si>
  <si>
    <t xml:space="preserve">5. Fortalecimiento de las relaciones regionales e internacionales </t>
  </si>
  <si>
    <t xml:space="preserve">“Consolidar las capacidades metrológicas nacionales con reconocimiento internacional para garantizar servicios confiables que fortalezcan la Infraestructura Nacional de la Calidad e impulsen la competitividad de los sectores productivos, la innovación, el desarrollo tecnológico, el comercio justo, la salud, la seguridad y la sostenibilidad ambiental”. </t>
  </si>
  <si>
    <t>“Fortalecer la articulación estratégica colaborativa entre el INDOCAL como el Instituto Nacional de Metrología y las partes interesadas para generar soluciones de alto valor que respondan de manera eficaz a las necesidades y prioridades metrológicas nacionales”.</t>
  </si>
  <si>
    <t>“Promover la cultura metrológica para fortalecer el reconocimiento, la comprensión y la valoración de la metrología como un pilar del desarrollo nacional”.</t>
  </si>
  <si>
    <t>“Fortalecer el posicionamiento y las relaciones regionales e internacionales del INDOCAL en materia de metrología, aportando confianza en la infraestructura de la calidad en los mercados nacionales e internacionales”.</t>
  </si>
  <si>
    <t>2.1 Proceso implementado para la selección, formación y evaluación continua del personal técnico de la Dirección de Metrología del INDOCAL.</t>
  </si>
  <si>
    <t xml:space="preserve">2.2 ISO/IEC 17043 integrada e implementada al 100% en el sistema de gestión de la Dirección de Metrología. </t>
  </si>
  <si>
    <t xml:space="preserve">2.3 Nuevos servicios de metrología (legal e industrial) desarrollados e implementados que aporten a la competitividad de la industria y protección del consumidor. </t>
  </si>
  <si>
    <t xml:space="preserve">2.4 Patrones nacionales desarrollados para proporcionar trazabilidad que atienda necesidades en la industria. </t>
  </si>
  <si>
    <t xml:space="preserve">2.5 Capacidades de Medición y Calibración (CMC) del INDOCAL reconocidas en base de datos del CIPM-MRA para magnitudes desarrolladas que cuentan con acreditación. </t>
  </si>
  <si>
    <t>Objetivo Elemento Estratégico ENM INDOCAL</t>
  </si>
  <si>
    <t>Programa de pasantías informado al MAP.</t>
  </si>
  <si>
    <t xml:space="preserve">2.1.1 Diseñar programas de pasantías en los laboratorios de la Dirección de Metrología para ser incluidas en el programa de pasantías institucionales del MAP a fin de identificar talentos y crear un registro de potenciales colaboradores. </t>
  </si>
  <si>
    <t xml:space="preserve">2.1.2 Diseñar e implementar una herramienta de evaluación documentada para el personal de nuevo ingreso que evalúe competencias técnicas.   </t>
  </si>
  <si>
    <t xml:space="preserve">2.2.1 Contratar curso ISO/IEC 17043 para el personal de la Dirección de Metrología. </t>
  </si>
  <si>
    <t xml:space="preserve">Informe de auditoría </t>
  </si>
  <si>
    <t>2.2.3 Evaluación par en el marco del QSTF-SIM</t>
  </si>
  <si>
    <t>Informe de evaluación par.</t>
  </si>
  <si>
    <t xml:space="preserve">Informe de diagnóstico </t>
  </si>
  <si>
    <t xml:space="preserve">2.3.1 Realizar diagnóstico de necesidades metrológicas por sectores priorizados, en al menos 5 sectores. </t>
  </si>
  <si>
    <t>2.3.2 Desarrollar 8 nuevos servicios de metrología industrial y legal.</t>
  </si>
  <si>
    <t xml:space="preserve">Oferta de servicios publicados </t>
  </si>
  <si>
    <t>2.2.2 Elaborar un balance y plan de acción para implementar ISO/IEC 17043 en la Dirección de Metrología.</t>
  </si>
  <si>
    <t xml:space="preserve">Herramienta de evaluación documentada y registro de implementación. </t>
  </si>
  <si>
    <t>Registro de asistencia</t>
  </si>
  <si>
    <t xml:space="preserve">2.1.4 Diseñar e implementar herramientas de evaluación y mecanismos de promoción del personal de la Dirección de Metrología. </t>
  </si>
  <si>
    <t xml:space="preserve">2.1.3 Identificar y documentar necesidad de formación general y específica por magnitud para los colaboradores de la Dirección de Metrología. </t>
  </si>
  <si>
    <t>Informe de factibilidad</t>
  </si>
  <si>
    <t>2.4.2 Desarrollo y caracterización de patrones de medidas o sistemas de medición.</t>
  </si>
  <si>
    <t>Informe técnico de caracterización</t>
  </si>
  <si>
    <t>2.4.1 Identificar necesidades y factibilidad de desarrollo de patrones o sistemas de medición. (Ejemplo: Sistema de verificación de esfigmomanómetros digitales, conversión del banco de medidores de flujo a sistema gravimétrico, sistema de verificación de estaciones de carga EV, calibración de medidores de curvas I-V, sistema automatizado para calibración de piranómetros con lámpara.)</t>
  </si>
  <si>
    <t>Informe de comparación</t>
  </si>
  <si>
    <t>2.5.2 Participar en intercomparaciones suplementarias organizadas por el SIM para las magnitudes de masa, electricidad, temperatura, tiempo y frecuencia y energía eléctrica.</t>
  </si>
  <si>
    <t xml:space="preserve">Certificado de calibración </t>
  </si>
  <si>
    <t>2.5.1 Calibración de patrones con INM reconocidos.</t>
  </si>
  <si>
    <t xml:space="preserve">Informe de Evaluación </t>
  </si>
  <si>
    <t xml:space="preserve">2.5.3 Solicitar evaluación par e implementación de plan de acción </t>
  </si>
  <si>
    <t xml:space="preserve">2.5.4 Presentar solicitud de aprobación del QSTF y cargar las evidencias al drive QSTF. </t>
  </si>
  <si>
    <t>2.5.5 Presentar el sistema de gestión ante el QSTF</t>
  </si>
  <si>
    <t xml:space="preserve">2.5.6 Gestionar la publicación de CMC ante el BIPM para ser incorporado en la base de datos del BIPM. </t>
  </si>
  <si>
    <t>Correo de solicitud y evidencia cargada</t>
  </si>
  <si>
    <t>Certificado de aprobación del sistema de gestión.</t>
  </si>
  <si>
    <t>3 laboratorios con CMC publicada en base de datos KCDB.</t>
  </si>
  <si>
    <t xml:space="preserve"> 3.1 Atención sistematizada a la industria y centros de emprendimiento e innovación, para generar soluciones de alto valor a sus necesidades.  </t>
  </si>
  <si>
    <t xml:space="preserve">3.3 Plan de articulación implementado con los laboratorios de calibración para el fortalecimiento de sus capacidades técnicas, la mejora de la calidad de sus servicios, el intercambio de conocimientos y la consolidación de la trazabilidad metrológica nacional. </t>
  </si>
  <si>
    <t>3.4 Procesos de elaboración, revisión y actualización de reglamentos técnicos y normas que involucren fundamentos, requisitos o conocimientos metrológicos, fortalecidos en armonía con las buenas prácticas internacionales y en respuesta a las necesidades y prioridades de los sectores</t>
  </si>
  <si>
    <t xml:space="preserve">3.5 Convenio implementado entre el ODAC y el INDOCAL para fortalecer el sistema de acreditación de organismos de evaluación de la conformidad. </t>
  </si>
  <si>
    <t xml:space="preserve">4.1 Fundamentos de metrología reconocidos, comprendidos y valorados por el personal del INDOCAL para la mejora de los procesos de la institución.  </t>
  </si>
  <si>
    <t>4.2 Plan de comunicación implementado para la difusión del impacto de la metrología, su comprensión y valoración, orientado a distintos sectores (salud, ambiente, energía, seguridad, defensa, comercio, etc.) y público en general</t>
  </si>
  <si>
    <t>4.3 Módulos desarrollados para docentes de los tres niveles educativos del país, quienes actúan como agentes multiplicadores del conocimiento metrológico.</t>
  </si>
  <si>
    <t xml:space="preserve">4.4 Alianzas estratégicas acordadas con instituciones académicas para el dictado de módulos especializados en materia metrológica.   </t>
  </si>
  <si>
    <t>5.1 El INDOCAL es reconocido como actor que contribuye al fortalecimiento de la infraestructura regional de la calidad.</t>
  </si>
  <si>
    <t>5.2 El INDOCAL es reconocido como actor que contribuye al fortalecimiento de la infraestructura regional de la calidad.</t>
  </si>
  <si>
    <t>5.3 INDOCAL es reconocido como actor regional de I+D+i en el campo de la metrología.</t>
  </si>
  <si>
    <t>Plan de formación para cada personal.</t>
  </si>
  <si>
    <t xml:space="preserve">1.1 Esquema de incentivos implementado que motiva la integración, continuidad y sentido de pertenencia del personal de la Dirección de Metrología. </t>
  </si>
  <si>
    <t xml:space="preserve">1.2 El INDOCAL reconocido como organización metrológica con vocación de innovación y desarrollo tecnológico.  </t>
  </si>
  <si>
    <t>1.3 Capacidades del INDOCAL fortalecidas para la identificación, gestión y movilización de recursos provenientes de cooperación y otras fuentes externas, orientados a apoyar los planes de desarrollo de la Dirección de Metrología.</t>
  </si>
  <si>
    <t>1.4 Capacidades del INDOCAL fortalecidas para la formulación de proyectos de inversión pública que apoyen los planes de desarrollo de la Dirección de Metrología.</t>
  </si>
  <si>
    <t xml:space="preserve">1.5 Proyecto de ampliación elaborado para la nueva sede de los laboratorios de metrología.  </t>
  </si>
  <si>
    <t xml:space="preserve">1.3.1.1 Contratar (2) personal para completar posiciones vacantes, 1 especialista en cooperación internacional y 1 personal de apoyo para la Dirección de Planificación y Desarrollo. </t>
  </si>
  <si>
    <t>1.3.1.2 Identificar y gestionar tres fondos de inversión internacionales</t>
  </si>
  <si>
    <t xml:space="preserve">1.4.1 Contratar (2) personas para completar posiciones vacantes, 1 encargado en formulación de evaluación de inversión pública y 1 especialista para la Dirección de Planificación y Desarrollo. </t>
  </si>
  <si>
    <t>1.4.2 Formular dos proyectos de inversión internacionales.</t>
  </si>
  <si>
    <t xml:space="preserve">1.5.1 Identificar, alquilar y adecuar inmueble adicional para ampliar las áreas de los laboratorios. </t>
  </si>
  <si>
    <t>1.5.2 Identificar y evaluar terreno o inmueble del Estado para futuro edificio de los laboratorios.</t>
  </si>
  <si>
    <t xml:space="preserve">1.5.3 Formular proyecto de inversión para la construcción o remodelación y adecuación de inmueble para nueva sede de laboratorios nacionales de metrología. </t>
  </si>
  <si>
    <t>1.5.4 Gestionar fondos de inversión pública, privada o de donadores internacionales para elaboración de proyecto.</t>
  </si>
  <si>
    <t>1.5.5 Ejecución del proyecto</t>
  </si>
  <si>
    <t xml:space="preserve"> 1.1.1 Consolidar el ambiente laboral y conservación de talentos</t>
  </si>
  <si>
    <t>1.2.1 Posicionar el INDOCAL en el sistema de ciencias, tecnología e innovación</t>
  </si>
  <si>
    <t xml:space="preserve">  1.3.1 Procurar recursos para proyectos</t>
  </si>
  <si>
    <t>3.2 Metrología articulada en programas, planes y políticas sectoriales de las organizaciones públicas, como herramienta para atender necesidades sectoriales y contribuir al cumplimiento de sus objetivos de desarrollo.</t>
  </si>
  <si>
    <t>Informe de diagnóstico a industrias y centros de emprendimiento por sectores.</t>
  </si>
  <si>
    <t>3.1.2 Diseñar una herramienta de diagnóstico estructurada.</t>
  </si>
  <si>
    <t xml:space="preserve">Informes de intercambio </t>
  </si>
  <si>
    <t xml:space="preserve">Herramienta de diagnóstico </t>
  </si>
  <si>
    <t xml:space="preserve">3.1.1 Solicitar asistencia técnica a INM de tres países de la región para diseñar y estructurar herramientas de diagnóstico. </t>
  </si>
  <si>
    <t xml:space="preserve">3.1.3 Implementar herramienta de diagnóstico en 5 industrias o centros de emprendimiento. </t>
  </si>
  <si>
    <t xml:space="preserve">3.2.1 Identificar, contactar y presentar el impacto de la metrología a 12 entidades responsables de formular programas, planes y políticas públicas sectoriales. </t>
  </si>
  <si>
    <t>Lista de asistencia e informe de actividad.</t>
  </si>
  <si>
    <t xml:space="preserve">3.2.2 Participar en las reuniones de trabajo para la formulación de programas, planes y políticas públicas. </t>
  </si>
  <si>
    <t xml:space="preserve">Lista de asistencia o programas, planes y políticas públicas que incorporan consideraciones metrológicas. </t>
  </si>
  <si>
    <t xml:space="preserve">3.3.1 Organizar mesas de trabajo para identificar necesidades para el fortalecimiento de los laboratorios de calibración  </t>
  </si>
  <si>
    <t xml:space="preserve">3.3.3 Diseñar e implementar un instrumento de evaluación del impacto del programa de asistencia técnica. </t>
  </si>
  <si>
    <t>Minutas de reuniones</t>
  </si>
  <si>
    <t>Programa de asistencia técnica</t>
  </si>
  <si>
    <t xml:space="preserve">Informe de impacto y mejora continua </t>
  </si>
  <si>
    <t xml:space="preserve">3.3.2 Diseñar e implementar programas anuales de asistencia técnica para los laboratorios de calibración </t>
  </si>
  <si>
    <t xml:space="preserve">3.4.4 Participar en las mesas de trabajo que soliciten las instituciones reguladoras que incluyen componentes metrológicos en la formulación de sus reglamentos. </t>
  </si>
  <si>
    <t>Resolución del CODOCA</t>
  </si>
  <si>
    <t>3.4.1 Revisar y actualizar 5 RTM.</t>
  </si>
  <si>
    <t>3.4.2 Elaborar 3 nuevos RTM.</t>
  </si>
  <si>
    <t xml:space="preserve">3.4.3 Participación en los comités técnicos de normalización y de evaluación de la conformidad del INDOCAL relacionados con la metrología. </t>
  </si>
  <si>
    <t>Reglamentos técnicos publicados con componentes de metrología.</t>
  </si>
  <si>
    <t>3.5.1 Conformar mesas de trabajo para identificar oportunidades de fortalecimiento interinstitucionales.</t>
  </si>
  <si>
    <t xml:space="preserve">3.5.2 Elaborar planes de trabajo ODAC/INDOCAL </t>
  </si>
  <si>
    <t>Planes de trabajo</t>
  </si>
  <si>
    <t xml:space="preserve">4.1.1 Diseñar e implementar talleres para la Dirección General, directores y encargados del INDOCAL.  </t>
  </si>
  <si>
    <t xml:space="preserve">4.1.2 Diseñar e implementar talleres orientados al personal que labora en las direcciones técnicas del INDOCAL.  </t>
  </si>
  <si>
    <t xml:space="preserve">4.1.3 Diseñar e implementar talleres orientados al personal que labora en las áreas de apoyo del INDOCAL (legal, administrativo, financiero, RRHH, planificación y desarrollo, comunicación, servicio al cliente, TIC). </t>
  </si>
  <si>
    <t>4.1.4 Diseñar e implementar talleres orientados al personal que labora en las áreas de servicio del INDOCAL (servicio general, correspondencia y archivo, otros).</t>
  </si>
  <si>
    <t xml:space="preserve">Lista de asistencia y evaluaciones </t>
  </si>
  <si>
    <t xml:space="preserve">Lista de asistencia </t>
  </si>
  <si>
    <t>4.2.1 Diseñar e implementar talleres de difusión del impacto de la metrología en sectores específicos</t>
  </si>
  <si>
    <t>Lista de asistencia por sectores.</t>
  </si>
  <si>
    <t>4.2.2 Participar en entrevistas tipo podcast para exponer temas de actualidad a través de las plataformas digitales del INDOCAL.</t>
  </si>
  <si>
    <t>Podcast publicados</t>
  </si>
  <si>
    <t xml:space="preserve">4.3.1 Diseñar e implementar talleres de actualización docente en metrología para el nivel universitario. </t>
  </si>
  <si>
    <t xml:space="preserve">4.3.2 Diseñar e implementar talleres de actualización docente en metrología para el nivel secundario. </t>
  </si>
  <si>
    <t xml:space="preserve">4.3.3 Diseñar e implementar talleres de actualización docente en metrología para el nivel básico. </t>
  </si>
  <si>
    <t>Lista de asistencia y presentación</t>
  </si>
  <si>
    <t>4.4.3 Facilitar módulos especializados con instituciones académicas aliadas.</t>
  </si>
  <si>
    <t xml:space="preserve">Contenido programático </t>
  </si>
  <si>
    <t>Convenio de alianza</t>
  </si>
  <si>
    <t>Lista de participantes</t>
  </si>
  <si>
    <t>4.4.1 Diseñar programas de formación especializada para estudiantes de grado (que incluye: fundamentos de metrología, incertidumbre, ISO/IEC 17025, validación de métodos, práctica de laboratorio)</t>
  </si>
  <si>
    <t xml:space="preserve">4.4.2 Contactar instituciones académicas e identificar su interés para realizar alianzas con la Dirección de Metrología en el dictado de módulo especializado.   </t>
  </si>
  <si>
    <t>5.1.1 Postular dos especialistas de la Dirección de Metrología en grupos de trabajo del SIM.</t>
  </si>
  <si>
    <t>5.1.2 Organizar la Asamblea General del SIM</t>
  </si>
  <si>
    <t>Dos especialistas elegidos como chairman de grupo de trabajo</t>
  </si>
  <si>
    <t>Informe del evento</t>
  </si>
  <si>
    <t>Informe de actividad</t>
  </si>
  <si>
    <t xml:space="preserve">5.2.2 Liderar actividades de asistencia técnica regional en metrología legal.  </t>
  </si>
  <si>
    <t>5.2.1 Formalizar el laboratorio de energía eléctrica como referencia de laboratorio de referencia del Caribe (CARL)</t>
  </si>
  <si>
    <t xml:space="preserve">Documento de formalización </t>
  </si>
  <si>
    <t xml:space="preserve">5.3.1 Presentar trabajos técnicos en simposios y foros internacionales en materia de metrología científica, legal e industrial. </t>
  </si>
  <si>
    <t>5.3.3 Diseñar y elaborar un procedimiento para gestionar los proyectos de I+D+i</t>
  </si>
  <si>
    <t>5.3.2 Publicar artículos científicos relacionados con los resultados de las investigaciones realizadas en la Dirección de Metrología</t>
  </si>
  <si>
    <t>Memoria del simposio</t>
  </si>
  <si>
    <t>Artículo publicado en revista arbitrada</t>
  </si>
  <si>
    <t>Procedimiento documentado</t>
  </si>
  <si>
    <t>Documento de formalización</t>
  </si>
  <si>
    <t>5.3.4 Lograr el reconocimiento del INDOCAL por parte del MESCyT como institución de I+D+i</t>
  </si>
  <si>
    <t>DM</t>
  </si>
  <si>
    <t>DPD</t>
  </si>
  <si>
    <t>DPD
DM</t>
  </si>
  <si>
    <t>DM</t>
  </si>
  <si>
    <t>DM
DAD
DAF</t>
  </si>
  <si>
    <t>DM
LC</t>
  </si>
  <si>
    <t>DM
DPD</t>
  </si>
  <si>
    <t>DM
DNO</t>
  </si>
  <si>
    <t>DM
ODAC</t>
  </si>
  <si>
    <t>DCO
DM</t>
  </si>
  <si>
    <t>CÓDIGO ASIGNADO</t>
  </si>
  <si>
    <t>Dirección General</t>
  </si>
  <si>
    <t>DGE</t>
  </si>
  <si>
    <t>Dirección de Planificación y Desarrollo</t>
  </si>
  <si>
    <t>Departamento de Cooperación Internacional</t>
  </si>
  <si>
    <t>DCI</t>
  </si>
  <si>
    <t>Dirección de Recursos Humanos</t>
  </si>
  <si>
    <t>DRH</t>
  </si>
  <si>
    <t>DCO</t>
  </si>
  <si>
    <t>Dirección de Tecnología de la Información y Comunicación</t>
  </si>
  <si>
    <t>DTI</t>
  </si>
  <si>
    <t>Dirección de Normalización</t>
  </si>
  <si>
    <t>DNO</t>
  </si>
  <si>
    <t>DAD</t>
  </si>
  <si>
    <t>DFI</t>
  </si>
  <si>
    <t>LISTADO DE CÓDIGOS DE ÁREAS DEL INDOCAL</t>
  </si>
  <si>
    <t>ÁREAS (Dirección General, Direcciones, Departamentos, Divisiones y Secciones) acorde a la Estructura Organizativa</t>
  </si>
  <si>
    <t>Dirección de Comunicaciones</t>
  </si>
  <si>
    <t>Dirección Administrativa</t>
  </si>
  <si>
    <t>Dirección Financiera</t>
  </si>
  <si>
    <t>Dirección de Metrología</t>
  </si>
  <si>
    <t>DGE
DM
DRH</t>
  </si>
  <si>
    <t>DGE
DM</t>
  </si>
  <si>
    <t>DRH
DPD</t>
  </si>
  <si>
    <t>DGE
DAD
DFI
DM</t>
  </si>
  <si>
    <t>DGE
DPD</t>
  </si>
  <si>
    <t>DM
DRH</t>
  </si>
  <si>
    <t>DAD
DM
DRH</t>
  </si>
  <si>
    <t>LC</t>
  </si>
  <si>
    <t xml:space="preserve">Laboratorio de Calibración </t>
  </si>
  <si>
    <t>DGE
DM
DAD
DFI
DCO</t>
  </si>
  <si>
    <t>DGE
DM
DAD
DPD/DCI</t>
  </si>
  <si>
    <t>ODAC</t>
  </si>
  <si>
    <t xml:space="preserve">Organismo de acreditación </t>
  </si>
  <si>
    <t>DM
DAD
DFI</t>
  </si>
  <si>
    <r>
      <t>3.</t>
    </r>
    <r>
      <rPr>
        <b/>
        <sz val="10"/>
        <rFont val="Times New Roman"/>
        <family val="1"/>
      </rPr>
      <t xml:space="preserve">      </t>
    </r>
    <r>
      <rPr>
        <b/>
        <sz val="10"/>
        <rFont val="Calibri"/>
        <family val="2"/>
      </rPr>
      <t>Articulación con las partes interesadas (stakeholders)</t>
    </r>
  </si>
  <si>
    <t>INDOCAL | Plan Operativo 2027–2032 | Fuente: Hoja1</t>
  </si>
  <si>
    <t>Actividades</t>
  </si>
  <si>
    <t>Metas anuales</t>
  </si>
  <si>
    <t>Registros de avance</t>
  </si>
  <si>
    <t>Cobertura</t>
  </si>
  <si>
    <t>PANORAMA DE EJECUCIÓN</t>
  </si>
  <si>
    <t>Año</t>
  </si>
  <si>
    <t>Metas programadas</t>
  </si>
  <si>
    <t>Con avance</t>
  </si>
  <si>
    <t>Eje estratégico</t>
  </si>
  <si>
    <t>1. Fortalecimiento institucional</t>
  </si>
  <si>
    <t>2. Capacidades metrológicas</t>
  </si>
  <si>
    <t>3. Partes interesadas</t>
  </si>
  <si>
    <t>4. Cultura metrológica</t>
  </si>
  <si>
    <t>5. Relaciones internacionales</t>
  </si>
  <si>
    <t>CONTROL DE CALIDAD DEL PLAN</t>
  </si>
  <si>
    <t>Actividades sin programación</t>
  </si>
  <si>
    <t>Actividades sin proceso asociado</t>
  </si>
  <si>
    <t>Metas sin registro de avance</t>
  </si>
  <si>
    <t>Años sin cobertura de seguimiento</t>
  </si>
  <si>
    <t>Nota: el plan inicia en 2027; un 0% antes del inicio refleja que aún no se ha capturado ejecución.</t>
  </si>
  <si>
    <t>Uso recomendado: registre en Hoja1, columnas O:T, el avance real usando la misma unidad de cada meta programada en G:L. El dashboard se actualizará automáticamente.</t>
  </si>
  <si>
    <t>Dashboard de Seguimiento — Estrategia Nacional de Metrología 2027-2032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</si>
</sst>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Verdana"/>
      <family val="2"/>
    </font>
    <font>
      <b/>
      <sz val="12"/>
      <color rgb="FF002060"/>
      <name val="Verdana"/>
      <family val="2"/>
    </font>
    <font>
      <b/>
      <sz val="10"/>
      <color rgb="FF002060"/>
      <name val="Calibri"/>
      <family val="2"/>
    </font>
    <font>
      <sz val="10"/>
      <color theme="1"/>
      <name val="Calibri"/>
      <family val="2"/>
    </font>
    <font>
      <b/>
      <sz val="10"/>
      <color theme="1"/>
      <name val="Calibri"/>
      <family val="2"/>
    </font>
    <font>
      <b/>
      <sz val="12"/>
      <color theme="1"/>
      <name val="Calibri"/>
      <family val="2"/>
    </font>
    <font>
      <i/>
      <sz val="10"/>
      <color theme="1"/>
      <name val="Calibri"/>
      <family val="2"/>
    </font>
    <font>
      <b/>
      <sz val="12"/>
      <name val="Calibri"/>
      <family val="2"/>
    </font>
    <font>
      <b/>
      <sz val="7"/>
      <name val="Times New Roman"/>
      <family val="1"/>
    </font>
    <font>
      <b/>
      <sz val="13"/>
      <name val="Calibri"/>
      <family val="2"/>
    </font>
    <font>
      <b/>
      <sz val="10"/>
      <name val="Calibri"/>
      <family val="2"/>
    </font>
    <font>
      <sz val="10"/>
      <name val="Calibri"/>
      <family val="2"/>
    </font>
    <font>
      <b/>
      <sz val="10"/>
      <name val="Times New Roman"/>
      <family val="1"/>
    </font>
    <font>
      <sz val="10"/>
      <color theme="1"/>
      <name val="Verdana"/>
      <family val="2"/>
    </font>
    <font>
      <sz val="10"/>
      <color theme="1"/>
      <name val="Aptos"/>
    </font>
    <font>
      <b/>
      <sz val="10"/>
      <color rgb="FFFFFFFF"/>
      <name val="Aptos"/>
    </font>
    <font>
      <b/>
      <sz val="20"/>
      <color rgb="FFFFFFFF"/>
      <name val="Aptos"/>
    </font>
    <font>
      <i/>
      <sz val="10"/>
      <color rgb="FF557080"/>
      <name val="Aptos"/>
    </font>
    <font>
      <b/>
      <sz val="10"/>
      <color rgb="FF123047"/>
      <name val="Aptos"/>
    </font>
    <font>
      <b/>
      <sz val="22"/>
      <color rgb="FFFFFFFF"/>
      <name val="Aptos"/>
    </font>
    <font>
      <b/>
      <sz val="10"/>
      <color theme="1"/>
      <name val="Aptos"/>
    </font>
    <font>
      <i/>
      <sz val="10"/>
      <color rgb="FF6A7278"/>
      <name val="Aptos"/>
    </font>
    <font>
      <sz val="10"/>
      <color rgb="FF24495A"/>
      <name val="Aptos"/>
    </font>
  </fonts>
  <fills count="15">
    <fill>
      <patternFill patternType="none"/>
    </fill>
    <fill>
      <patternFill patternType="gray125"/>
    </fill>
    <fill>
      <patternFill patternType="solid">
        <fgColor rgb="FFFFFFFF"/>
        <bgColor rgb="FF000000"/>
      </patternFill>
    </fill>
    <fill>
      <patternFill patternType="solid">
        <fgColor theme="9" tint="0.59999389629810485"/>
        <bgColor rgb="FF000000"/>
      </patternFill>
    </fill>
    <fill>
      <patternFill patternType="solid">
        <fgColor theme="2"/>
        <bgColor indexed="64"/>
      </patternFill>
    </fill>
    <fill>
      <patternFill patternType="solid">
        <fgColor theme="0" tint="-4.9989318521683403E-2"/>
        <bgColor indexed="64"/>
      </patternFill>
    </fill>
    <fill>
      <patternFill patternType="solid">
        <fgColor rgb="FF99CC00"/>
        <bgColor indexed="64"/>
      </patternFill>
    </fill>
    <fill>
      <patternFill patternType="solid">
        <fgColor rgb="FF123047"/>
        <bgColor indexed="64"/>
      </patternFill>
    </fill>
    <fill>
      <patternFill patternType="solid">
        <fgColor rgb="FFDCEEF2"/>
        <bgColor indexed="64"/>
      </patternFill>
    </fill>
    <fill>
      <patternFill patternType="solid">
        <fgColor rgb="FF0B5A73"/>
        <bgColor indexed="64"/>
      </patternFill>
    </fill>
    <fill>
      <patternFill patternType="solid">
        <fgColor rgb="FF2E7D6B"/>
        <bgColor indexed="64"/>
      </patternFill>
    </fill>
    <fill>
      <patternFill patternType="solid">
        <fgColor rgb="FFC47A18"/>
        <bgColor indexed="64"/>
      </patternFill>
    </fill>
    <fill>
      <patternFill patternType="solid">
        <fgColor rgb="FF6B4FA1"/>
        <bgColor indexed="64"/>
      </patternFill>
    </fill>
    <fill>
      <patternFill patternType="solid">
        <fgColor rgb="FFF3F6F8"/>
        <bgColor indexed="64"/>
      </patternFill>
    </fill>
    <fill>
      <patternFill patternType="solid">
        <fgColor rgb="FFEAF4F6"/>
        <bgColor indexed="64"/>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6">
    <xf numFmtId="0" fontId="0" fillId="0" borderId="0" xfId="0"/>
    <xf numFmtId="0" fontId="2"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xf>
    <xf numFmtId="0" fontId="4" fillId="0" borderId="2" xfId="0" applyFont="1" applyBorder="1" applyAlignment="1">
      <alignment horizontal="left" vertical="top" wrapText="1"/>
    </xf>
    <xf numFmtId="0" fontId="4" fillId="0" borderId="2" xfId="0" applyFont="1" applyBorder="1" applyAlignment="1">
      <alignment horizontal="center" vertical="center" wrapText="1"/>
    </xf>
    <xf numFmtId="0" fontId="4" fillId="0" borderId="2" xfId="0" applyFont="1" applyBorder="1" applyAlignment="1">
      <alignment vertical="center"/>
    </xf>
    <xf numFmtId="9" fontId="4" fillId="0" borderId="2"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6" xfId="0" applyFont="1" applyBorder="1" applyAlignment="1">
      <alignment horizontal="left" vertical="top"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8" xfId="0" applyFont="1" applyBorder="1" applyAlignment="1">
      <alignment vertical="center" wrapText="1"/>
    </xf>
    <xf numFmtId="0" fontId="4" fillId="0" borderId="8" xfId="0" applyFont="1" applyBorder="1" applyAlignment="1">
      <alignment vertical="center"/>
    </xf>
    <xf numFmtId="0" fontId="4" fillId="0" borderId="2" xfId="0" applyFont="1" applyBorder="1" applyAlignment="1">
      <alignment horizontal="center" vertical="center"/>
    </xf>
    <xf numFmtId="9" fontId="4" fillId="0" borderId="2" xfId="0" applyNumberFormat="1" applyFont="1" applyBorder="1" applyAlignment="1">
      <alignment horizontal="center"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3" xfId="0" applyFont="1" applyBorder="1" applyAlignment="1">
      <alignment vertical="center"/>
    </xf>
    <xf numFmtId="0" fontId="4" fillId="0" borderId="13" xfId="0" applyFont="1" applyBorder="1" applyAlignment="1">
      <alignment vertical="center"/>
    </xf>
    <xf numFmtId="0" fontId="4" fillId="0" borderId="2" xfId="0" applyFont="1" applyBorder="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left" vertical="center"/>
    </xf>
    <xf numFmtId="0" fontId="1" fillId="0" borderId="0" xfId="0" applyFont="1" applyAlignment="1">
      <alignment horizontal="left" vertical="center"/>
    </xf>
    <xf numFmtId="0" fontId="8" fillId="0" borderId="12"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4" xfId="0" applyFont="1" applyBorder="1" applyAlignment="1">
      <alignment vertical="center"/>
    </xf>
    <xf numFmtId="0" fontId="4" fillId="0" borderId="15" xfId="0" applyFont="1" applyBorder="1" applyAlignment="1">
      <alignment vertical="center"/>
    </xf>
    <xf numFmtId="0" fontId="4" fillId="0" borderId="1" xfId="0" applyFont="1" applyBorder="1" applyAlignment="1">
      <alignment horizontal="left" vertical="top" wrapText="1"/>
    </xf>
    <xf numFmtId="0" fontId="4" fillId="0" borderId="0" xfId="0" applyFont="1" applyAlignment="1">
      <alignment horizontal="center" vertical="center"/>
    </xf>
    <xf numFmtId="0" fontId="5" fillId="6" borderId="2" xfId="0" applyFont="1" applyFill="1" applyBorder="1" applyAlignment="1">
      <alignment wrapText="1"/>
    </xf>
    <xf numFmtId="0" fontId="5" fillId="6" borderId="2" xfId="0" applyFont="1" applyFill="1" applyBorder="1" applyAlignment="1">
      <alignment horizontal="center" vertical="center" wrapText="1"/>
    </xf>
    <xf numFmtId="0" fontId="4" fillId="0" borderId="2" xfId="0" applyFont="1" applyBorder="1" applyAlignment="1">
      <alignment vertical="center" wrapText="1"/>
    </xf>
    <xf numFmtId="0" fontId="11"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4" fillId="0" borderId="2" xfId="0" applyFont="1" applyBorder="1" applyAlignment="1">
      <alignment horizontal="center" vertical="center"/>
    </xf>
    <xf numFmtId="0" fontId="14" fillId="0" borderId="2" xfId="0" applyFont="1" applyBorder="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vertical="center"/>
    </xf>
    <xf numFmtId="0" fontId="16" fillId="7" borderId="0" xfId="0" applyFont="1" applyFill="1" applyAlignment="1">
      <alignment vertical="center"/>
    </xf>
    <xf numFmtId="0" fontId="15" fillId="0" borderId="0" xfId="0" applyFont="1" applyAlignment="1">
      <alignment horizontal="right" vertical="center"/>
    </xf>
    <xf numFmtId="9" fontId="15" fillId="0" borderId="0" xfId="0" applyNumberFormat="1" applyFont="1" applyAlignment="1">
      <alignment horizontal="right" vertical="center"/>
    </xf>
    <xf numFmtId="0" fontId="15" fillId="13" borderId="0" xfId="0" applyFont="1" applyFill="1" applyAlignment="1">
      <alignment vertical="center"/>
    </xf>
    <xf numFmtId="0" fontId="21" fillId="13" borderId="0" xfId="0" applyFont="1" applyFill="1" applyAlignment="1">
      <alignment horizontal="right" vertical="center"/>
    </xf>
    <xf numFmtId="0" fontId="19" fillId="8" borderId="0" xfId="0" applyFont="1" applyFill="1" applyAlignment="1">
      <alignment vertical="center"/>
    </xf>
    <xf numFmtId="0" fontId="16" fillId="7" borderId="0" xfId="0" applyFont="1" applyFill="1" applyAlignment="1">
      <alignment vertical="center"/>
    </xf>
    <xf numFmtId="0" fontId="22" fillId="0" borderId="0" xfId="0" applyFont="1" applyAlignment="1">
      <alignment vertical="center"/>
    </xf>
    <xf numFmtId="0" fontId="23" fillId="14" borderId="0" xfId="0" applyFont="1" applyFill="1" applyAlignment="1">
      <alignment vertical="center" wrapText="1"/>
    </xf>
    <xf numFmtId="0" fontId="17" fillId="7" borderId="0" xfId="0" applyFont="1" applyFill="1" applyAlignment="1">
      <alignment horizontal="center" vertical="center"/>
    </xf>
    <xf numFmtId="0" fontId="18" fillId="0" borderId="0" xfId="0" applyFont="1" applyAlignment="1">
      <alignment vertical="center"/>
    </xf>
    <xf numFmtId="0" fontId="16" fillId="9" borderId="0" xfId="0" applyFont="1" applyFill="1" applyAlignment="1">
      <alignment horizontal="center" vertical="center"/>
    </xf>
    <xf numFmtId="0" fontId="20" fillId="9" borderId="0" xfId="0" applyFont="1" applyFill="1" applyAlignment="1">
      <alignment horizontal="center" vertical="center"/>
    </xf>
    <xf numFmtId="0" fontId="16" fillId="10" borderId="0" xfId="0" applyFont="1" applyFill="1" applyAlignment="1">
      <alignment horizontal="center" vertical="center"/>
    </xf>
    <xf numFmtId="0" fontId="20" fillId="10" borderId="0" xfId="0" applyFont="1" applyFill="1" applyAlignment="1">
      <alignment horizontal="center" vertical="center"/>
    </xf>
    <xf numFmtId="0" fontId="16" fillId="11" borderId="0" xfId="0" applyFont="1" applyFill="1" applyAlignment="1">
      <alignment horizontal="center" vertical="center"/>
    </xf>
    <xf numFmtId="0" fontId="20" fillId="11" borderId="0" xfId="0" applyFont="1" applyFill="1" applyAlignment="1">
      <alignment horizontal="center" vertical="center"/>
    </xf>
    <xf numFmtId="0" fontId="16" fillId="12" borderId="0" xfId="0" applyFont="1" applyFill="1" applyAlignment="1">
      <alignment horizontal="center" vertical="center"/>
    </xf>
    <xf numFmtId="9" fontId="20" fillId="12" borderId="0" xfId="0" applyNumberFormat="1" applyFont="1" applyFill="1" applyAlignment="1">
      <alignment horizontal="center" vertical="center"/>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7" fillId="4" borderId="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6" fillId="0" borderId="2" xfId="0" applyFont="1" applyBorder="1" applyAlignment="1">
      <alignment horizontal="center" vertical="center" wrapText="1"/>
    </xf>
    <xf numFmtId="0" fontId="7" fillId="4" borderId="1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7" fillId="0" borderId="2" xfId="0" applyFont="1" applyBorder="1" applyAlignment="1">
      <alignment horizontal="left" vertical="center" wrapText="1"/>
    </xf>
    <xf numFmtId="0" fontId="4" fillId="0" borderId="2" xfId="0" applyFont="1" applyBorder="1" applyAlignment="1">
      <alignment horizontal="left" vertical="top" wrapText="1"/>
    </xf>
    <xf numFmtId="0" fontId="8" fillId="0" borderId="2"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vertical="center"/>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4" fillId="0" borderId="27" xfId="0" applyFont="1" applyBorder="1" applyAlignment="1">
      <alignment vertical="center" wrapText="1"/>
    </xf>
    <xf numFmtId="0" fontId="4" fillId="0" borderId="27" xfId="0" applyFont="1" applyBorder="1" applyAlignment="1">
      <alignment vertical="center"/>
    </xf>
    <xf numFmtId="0" fontId="6" fillId="5" borderId="28" xfId="0" applyFont="1" applyFill="1" applyBorder="1" applyAlignment="1">
      <alignment horizontal="center" vertical="center" wrapText="1"/>
    </xf>
    <xf numFmtId="0" fontId="1" fillId="0" borderId="27" xfId="0" applyFont="1" applyBorder="1" applyAlignment="1">
      <alignment vertical="center"/>
    </xf>
    <xf numFmtId="0" fontId="1" fillId="0" borderId="29" xfId="0" applyFont="1" applyBorder="1" applyAlignment="1">
      <alignment vertical="center"/>
    </xf>
    <xf numFmtId="0" fontId="7" fillId="4" borderId="0"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1" fillId="0" borderId="8" xfId="0" applyFont="1" applyBorder="1" applyAlignment="1">
      <alignment vertical="center"/>
    </xf>
    <xf numFmtId="0" fontId="1" fillId="0" borderId="30" xfId="0" applyFont="1" applyBorder="1" applyAlignment="1">
      <alignment vertical="center"/>
    </xf>
    <xf numFmtId="0" fontId="11" fillId="0" borderId="31" xfId="0" applyFont="1" applyBorder="1" applyAlignment="1">
      <alignment horizontal="center" vertical="center" wrapText="1"/>
    </xf>
    <xf numFmtId="0" fontId="7"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horizontal="left" vertical="center" wrapText="1"/>
    </xf>
    <xf numFmtId="0" fontId="4" fillId="0" borderId="9" xfId="0" applyFont="1" applyBorder="1" applyAlignment="1">
      <alignment horizontal="center" vertical="center"/>
    </xf>
    <xf numFmtId="9" fontId="4" fillId="0" borderId="9" xfId="0" applyNumberFormat="1" applyFont="1" applyBorder="1" applyAlignment="1">
      <alignment horizontal="center" vertical="center"/>
    </xf>
    <xf numFmtId="0" fontId="4" fillId="0" borderId="9" xfId="0" applyFont="1" applyBorder="1" applyAlignment="1">
      <alignment horizontal="center" vertical="center" wrapText="1"/>
    </xf>
    <xf numFmtId="0" fontId="14" fillId="0" borderId="9" xfId="0" applyFont="1" applyBorder="1" applyAlignment="1">
      <alignment vertical="center"/>
    </xf>
    <xf numFmtId="0" fontId="1" fillId="0" borderId="10" xfId="0" applyFont="1" applyBorder="1" applyAlignment="1">
      <alignment vertical="center"/>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4" fillId="0" borderId="5" xfId="0" applyFont="1" applyBorder="1" applyAlignment="1">
      <alignment horizontal="center" vertical="top" wrapText="1"/>
    </xf>
    <xf numFmtId="0" fontId="4" fillId="0" borderId="16" xfId="0" applyFont="1" applyBorder="1" applyAlignment="1">
      <alignment horizontal="center" vertical="top" wrapText="1"/>
    </xf>
    <xf numFmtId="0" fontId="4" fillId="0" borderId="28" xfId="0" applyFont="1" applyBorder="1" applyAlignment="1">
      <alignment horizontal="center" vertical="top" wrapText="1"/>
    </xf>
    <xf numFmtId="0" fontId="7"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xf>
  </cellXfs>
  <cellStyles count="1">
    <cellStyle name="Normal" xfId="0" builtinId="0"/>
  </cellStyles>
  <dxfs count="1">
    <dxf>
      <font>
        <b/>
        <i val="0"/>
        <color rgb="FFA61B1B"/>
      </font>
      <fill>
        <patternFill patternType="solid">
          <fgColor indexed="64"/>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23047"/>
                </a:solidFill>
                <a:latin typeface="+mn-lt"/>
                <a:ea typeface="+mn-ea"/>
                <a:cs typeface="+mn-cs"/>
              </a:defRPr>
            </a:pPr>
            <a:r>
              <a:rPr lang="en-US"/>
              <a:t>Programación y seguimiento por año</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23047"/>
              </a:solidFill>
              <a:latin typeface="+mn-lt"/>
              <a:ea typeface="+mn-ea"/>
              <a:cs typeface="+mn-cs"/>
            </a:defRPr>
          </a:pPr>
          <a:endParaRPr lang="es-ES"/>
        </a:p>
      </c:txPr>
    </c:title>
    <c:autoTitleDeleted val="0"/>
    <c:plotArea>
      <c:layout/>
      <c:barChart>
        <c:barDir val="col"/>
        <c:grouping val="clustered"/>
        <c:varyColors val="0"/>
        <c:ser>
          <c:idx val="0"/>
          <c:order val="0"/>
          <c:tx>
            <c:strRef>
              <c:f>Dashboard!$B$27</c:f>
              <c:strCache>
                <c:ptCount val="1"/>
                <c:pt idx="0">
                  <c:v>Metas programadas</c:v>
                </c:pt>
              </c:strCache>
            </c:strRef>
          </c:tx>
          <c:spPr>
            <a:solidFill>
              <a:srgbClr val="0B5A7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Dashboard!$A$28:$A$33</c:f>
              <c:numCache>
                <c:formatCode>General</c:formatCode>
                <c:ptCount val="6"/>
                <c:pt idx="0">
                  <c:v>2027</c:v>
                </c:pt>
                <c:pt idx="1">
                  <c:v>2028</c:v>
                </c:pt>
                <c:pt idx="2">
                  <c:v>2029</c:v>
                </c:pt>
                <c:pt idx="3">
                  <c:v>2030</c:v>
                </c:pt>
                <c:pt idx="4">
                  <c:v>2031</c:v>
                </c:pt>
                <c:pt idx="5">
                  <c:v>2032</c:v>
                </c:pt>
              </c:numCache>
            </c:numRef>
          </c:cat>
          <c:val>
            <c:numRef>
              <c:f>Dashboard!$B$28:$B$33</c:f>
              <c:numCache>
                <c:formatCode>General</c:formatCode>
                <c:ptCount val="6"/>
                <c:pt idx="0">
                  <c:v>22</c:v>
                </c:pt>
                <c:pt idx="1">
                  <c:v>44</c:v>
                </c:pt>
                <c:pt idx="2">
                  <c:v>28</c:v>
                </c:pt>
                <c:pt idx="3">
                  <c:v>37</c:v>
                </c:pt>
                <c:pt idx="4">
                  <c:v>26</c:v>
                </c:pt>
                <c:pt idx="5">
                  <c:v>33</c:v>
                </c:pt>
              </c:numCache>
            </c:numRef>
          </c:val>
          <c:extLst>
            <c:ext xmlns:c16="http://schemas.microsoft.com/office/drawing/2014/chart" uri="{C3380CC4-5D6E-409C-BE32-E72D297353CC}">
              <c16:uniqueId val="{00000000-43A8-4DE5-8F0E-668FB0908B89}"/>
            </c:ext>
          </c:extLst>
        </c:ser>
        <c:ser>
          <c:idx val="1"/>
          <c:order val="1"/>
          <c:tx>
            <c:strRef>
              <c:f>Dashboard!$C$27</c:f>
              <c:strCache>
                <c:ptCount val="1"/>
                <c:pt idx="0">
                  <c:v>Con avance</c:v>
                </c:pt>
              </c:strCache>
            </c:strRef>
          </c:tx>
          <c:spPr>
            <a:solidFill>
              <a:srgbClr val="E7A53E"/>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Dashboard!$A$28:$A$33</c:f>
              <c:numCache>
                <c:formatCode>General</c:formatCode>
                <c:ptCount val="6"/>
                <c:pt idx="0">
                  <c:v>2027</c:v>
                </c:pt>
                <c:pt idx="1">
                  <c:v>2028</c:v>
                </c:pt>
                <c:pt idx="2">
                  <c:v>2029</c:v>
                </c:pt>
                <c:pt idx="3">
                  <c:v>2030</c:v>
                </c:pt>
                <c:pt idx="4">
                  <c:v>2031</c:v>
                </c:pt>
                <c:pt idx="5">
                  <c:v>2032</c:v>
                </c:pt>
              </c:numCache>
            </c:numRef>
          </c:cat>
          <c:val>
            <c:numRef>
              <c:f>Dashboard!$C$28:$C$33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43A8-4DE5-8F0E-668FB0908B89}"/>
            </c:ext>
          </c:extLst>
        </c:ser>
        <c:dLbls>
          <c:showLegendKey val="0"/>
          <c:showVal val="0"/>
          <c:showCatName val="0"/>
          <c:showSerName val="0"/>
          <c:showPercent val="0"/>
          <c:showBubbleSize val="0"/>
        </c:dLbls>
        <c:gapWidth val="219"/>
        <c:overlap val="-27"/>
        <c:axId val="608162432"/>
        <c:axId val="610957584"/>
      </c:barChart>
      <c:catAx>
        <c:axId val="60816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610957584"/>
        <c:crosses val="autoZero"/>
        <c:auto val="1"/>
        <c:lblAlgn val="ctr"/>
        <c:lblOffset val="100"/>
        <c:noMultiLvlLbl val="0"/>
      </c:catAx>
      <c:valAx>
        <c:axId val="610957584"/>
        <c:scaling>
          <c:orientation val="minMax"/>
          <c:max val="5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Cantidad de metas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608162432"/>
        <c:crosses val="autoZero"/>
        <c:crossBetween val="between"/>
        <c:majorUnit val="10"/>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23047"/>
                </a:solidFill>
                <a:latin typeface="+mn-lt"/>
                <a:ea typeface="+mn-ea"/>
                <a:cs typeface="+mn-cs"/>
              </a:defRPr>
            </a:pPr>
            <a:r>
              <a:rPr lang="en-US"/>
              <a:t>Actividades por eje estratégico</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23047"/>
              </a:solidFill>
              <a:latin typeface="+mn-lt"/>
              <a:ea typeface="+mn-ea"/>
              <a:cs typeface="+mn-cs"/>
            </a:defRPr>
          </a:pPr>
          <a:endParaRPr lang="es-ES"/>
        </a:p>
      </c:txPr>
    </c:title>
    <c:autoTitleDeleted val="0"/>
    <c:plotArea>
      <c:layout/>
      <c:barChart>
        <c:barDir val="bar"/>
        <c:grouping val="clustered"/>
        <c:varyColors val="0"/>
        <c:ser>
          <c:idx val="0"/>
          <c:order val="0"/>
          <c:tx>
            <c:strRef>
              <c:f>Dashboard!$G$27</c:f>
              <c:strCache>
                <c:ptCount val="1"/>
                <c:pt idx="0">
                  <c:v>Actividades</c:v>
                </c:pt>
              </c:strCache>
            </c:strRef>
          </c:tx>
          <c:spPr>
            <a:solidFill>
              <a:srgbClr val="2E7D6B"/>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Dashboard!$F$28:$F$32</c:f>
              <c:strCache>
                <c:ptCount val="5"/>
                <c:pt idx="0">
                  <c:v>1. Fortalecimiento institucional</c:v>
                </c:pt>
                <c:pt idx="1">
                  <c:v>2. Capacidades metrológicas</c:v>
                </c:pt>
                <c:pt idx="2">
                  <c:v>3. Partes interesadas</c:v>
                </c:pt>
                <c:pt idx="3">
                  <c:v>4. Cultura metrológica</c:v>
                </c:pt>
                <c:pt idx="4">
                  <c:v>5. Relaciones internacionales</c:v>
                </c:pt>
              </c:strCache>
            </c:strRef>
          </c:cat>
          <c:val>
            <c:numRef>
              <c:f>Dashboard!$G$28:$G$32</c:f>
              <c:numCache>
                <c:formatCode>General</c:formatCode>
                <c:ptCount val="5"/>
                <c:pt idx="0">
                  <c:v>17</c:v>
                </c:pt>
                <c:pt idx="1">
                  <c:v>17</c:v>
                </c:pt>
                <c:pt idx="2">
                  <c:v>14</c:v>
                </c:pt>
                <c:pt idx="3">
                  <c:v>12</c:v>
                </c:pt>
                <c:pt idx="4">
                  <c:v>8</c:v>
                </c:pt>
              </c:numCache>
            </c:numRef>
          </c:val>
          <c:extLst>
            <c:ext xmlns:c16="http://schemas.microsoft.com/office/drawing/2014/chart" uri="{C3380CC4-5D6E-409C-BE32-E72D297353CC}">
              <c16:uniqueId val="{00000000-858F-4E98-A336-9795E797E88F}"/>
            </c:ext>
          </c:extLst>
        </c:ser>
        <c:dLbls>
          <c:showLegendKey val="0"/>
          <c:showVal val="0"/>
          <c:showCatName val="0"/>
          <c:showSerName val="0"/>
          <c:showPercent val="0"/>
          <c:showBubbleSize val="0"/>
        </c:dLbls>
        <c:gapWidth val="182"/>
        <c:axId val="1941783472"/>
        <c:axId val="610811664"/>
      </c:barChart>
      <c:catAx>
        <c:axId val="19417834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610811664"/>
        <c:crosses val="autoZero"/>
        <c:auto val="1"/>
        <c:lblAlgn val="ctr"/>
        <c:lblOffset val="100"/>
        <c:noMultiLvlLbl val="0"/>
      </c:catAx>
      <c:valAx>
        <c:axId val="610811664"/>
        <c:scaling>
          <c:orientation val="minMax"/>
          <c:max val="2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Cantidad de actividades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941783472"/>
        <c:crosses val="autoZero"/>
        <c:crossBetween val="between"/>
        <c:majorUnit val="5"/>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357554</xdr:colOff>
      <xdr:row>0</xdr:row>
      <xdr:rowOff>0</xdr:rowOff>
    </xdr:from>
    <xdr:to>
      <xdr:col>4</xdr:col>
      <xdr:colOff>1641231</xdr:colOff>
      <xdr:row>2</xdr:row>
      <xdr:rowOff>59724</xdr:rowOff>
    </xdr:to>
    <xdr:pic>
      <xdr:nvPicPr>
        <xdr:cNvPr id="2" name="Imagen 1" descr="Instituto Dominicano Para la Calidad - INDOCAL | Santo Domingo">
          <a:extLst>
            <a:ext uri="{FF2B5EF4-FFF2-40B4-BE49-F238E27FC236}">
              <a16:creationId xmlns:a16="http://schemas.microsoft.com/office/drawing/2014/main" id="{F61E310B-5FF4-FA99-11AF-44182D46093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882" t="26857" r="8719" b="24984"/>
        <a:stretch>
          <a:fillRect/>
        </a:stretch>
      </xdr:blipFill>
      <xdr:spPr bwMode="auto">
        <a:xfrm>
          <a:off x="6148754" y="0"/>
          <a:ext cx="1283677" cy="765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9525</xdr:rowOff>
    </xdr:from>
    <xdr:to>
      <xdr:col>7</xdr:col>
      <xdr:colOff>11430</xdr:colOff>
      <xdr:row>24</xdr:row>
      <xdr:rowOff>36195</xdr:rowOff>
    </xdr:to>
    <xdr:graphicFrame macro="">
      <xdr:nvGraphicFramePr>
        <xdr:cNvPr id="2" name="Programación y avance por año">
          <a:extLst>
            <a:ext uri="{FF2B5EF4-FFF2-40B4-BE49-F238E27FC236}">
              <a16:creationId xmlns:a16="http://schemas.microsoft.com/office/drawing/2014/main" id="{4934DEF0-33D0-3D35-AA97-76B9CB707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9</xdr:row>
      <xdr:rowOff>9525</xdr:rowOff>
    </xdr:from>
    <xdr:to>
      <xdr:col>14</xdr:col>
      <xdr:colOff>19050</xdr:colOff>
      <xdr:row>24</xdr:row>
      <xdr:rowOff>36195</xdr:rowOff>
    </xdr:to>
    <xdr:graphicFrame macro="">
      <xdr:nvGraphicFramePr>
        <xdr:cNvPr id="3" name="Actividades por eje">
          <a:extLst>
            <a:ext uri="{FF2B5EF4-FFF2-40B4-BE49-F238E27FC236}">
              <a16:creationId xmlns:a16="http://schemas.microsoft.com/office/drawing/2014/main" id="{56A410EA-4F03-8EA6-B2E6-05CB85329E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4572-C71E-4945-95E6-CFC030AB652B}">
  <dimension ref="A1:T96"/>
  <sheetViews>
    <sheetView showGridLines="0" tabSelected="1" topLeftCell="B71" zoomScale="94" zoomScaleNormal="130" workbookViewId="0">
      <selection activeCell="T81" sqref="T81"/>
    </sheetView>
  </sheetViews>
  <sheetFormatPr baseColWidth="10" defaultColWidth="11.5703125" defaultRowHeight="40.15" customHeight="1" x14ac:dyDescent="0.25"/>
  <cols>
    <col min="1" max="1" width="21.85546875" style="3" hidden="1" customWidth="1"/>
    <col min="2" max="2" width="19.42578125" style="3" customWidth="1"/>
    <col min="3" max="3" width="29.28515625" style="3" customWidth="1"/>
    <col min="4" max="4" width="35.7109375" style="3" bestFit="1" customWidth="1"/>
    <col min="5" max="5" width="46.7109375" style="25" bestFit="1" customWidth="1"/>
    <col min="6" max="6" width="33.5703125" style="3" bestFit="1" customWidth="1"/>
    <col min="7" max="10" width="5.28515625" style="3" bestFit="1" customWidth="1"/>
    <col min="11" max="12" width="5" style="3" bestFit="1" customWidth="1"/>
    <col min="13" max="13" width="11.140625" style="22" bestFit="1" customWidth="1"/>
    <col min="14" max="14" width="8" style="3" bestFit="1" customWidth="1"/>
    <col min="15" max="20" width="5.140625" style="3" bestFit="1" customWidth="1"/>
    <col min="21" max="16384" width="11.5703125" style="3"/>
  </cols>
  <sheetData>
    <row r="1" spans="1:20" ht="8.4499999999999993" customHeight="1" x14ac:dyDescent="0.25"/>
    <row r="2" spans="1:20" ht="47.45" customHeight="1" x14ac:dyDescent="0.25">
      <c r="B2" s="1" t="s">
        <v>10</v>
      </c>
      <c r="C2" s="1"/>
    </row>
    <row r="3" spans="1:20" ht="14.45" customHeight="1" thickBot="1" x14ac:dyDescent="0.3">
      <c r="B3" s="1"/>
      <c r="C3" s="1"/>
    </row>
    <row r="4" spans="1:20" ht="64.150000000000006" customHeight="1" thickBot="1" x14ac:dyDescent="0.3">
      <c r="A4" s="84" t="s">
        <v>29</v>
      </c>
      <c r="B4" s="85"/>
      <c r="C4" s="85"/>
      <c r="D4" s="86"/>
      <c r="E4" s="87"/>
      <c r="F4" s="88"/>
      <c r="G4" s="88"/>
      <c r="H4" s="4"/>
      <c r="I4" s="4"/>
      <c r="J4" s="4"/>
      <c r="K4" s="4"/>
      <c r="L4" s="4"/>
      <c r="M4" s="31"/>
      <c r="N4" s="4"/>
      <c r="O4" s="4"/>
      <c r="P4" s="4"/>
      <c r="Q4" s="4"/>
      <c r="R4" s="4"/>
      <c r="S4" s="4"/>
      <c r="T4" s="4"/>
    </row>
    <row r="5" spans="1:20" ht="27.6" customHeight="1" x14ac:dyDescent="0.25">
      <c r="A5" s="89" t="s">
        <v>0</v>
      </c>
      <c r="B5" s="90"/>
      <c r="C5" s="90"/>
      <c r="D5" s="90"/>
      <c r="E5" s="90"/>
      <c r="F5" s="91"/>
      <c r="G5" s="92" t="s">
        <v>1</v>
      </c>
      <c r="H5" s="90"/>
      <c r="I5" s="90"/>
      <c r="J5" s="90"/>
      <c r="K5" s="90"/>
      <c r="L5" s="91"/>
      <c r="M5" s="93"/>
      <c r="N5" s="94"/>
      <c r="O5" s="92" t="s">
        <v>2</v>
      </c>
      <c r="P5" s="90"/>
      <c r="Q5" s="90"/>
      <c r="R5" s="90"/>
      <c r="S5" s="90"/>
      <c r="T5" s="95"/>
    </row>
    <row r="6" spans="1:20" ht="38.25" x14ac:dyDescent="0.25">
      <c r="A6" s="96" t="s">
        <v>3</v>
      </c>
      <c r="B6" s="9" t="s">
        <v>4</v>
      </c>
      <c r="C6" s="9" t="s">
        <v>50</v>
      </c>
      <c r="D6" s="9" t="s">
        <v>5</v>
      </c>
      <c r="E6" s="9" t="s">
        <v>12</v>
      </c>
      <c r="F6" s="9" t="s">
        <v>6</v>
      </c>
      <c r="G6" s="9">
        <v>2027</v>
      </c>
      <c r="H6" s="9">
        <v>2028</v>
      </c>
      <c r="I6" s="9">
        <v>2029</v>
      </c>
      <c r="J6" s="9">
        <v>2030</v>
      </c>
      <c r="K6" s="9">
        <v>2031</v>
      </c>
      <c r="L6" s="9">
        <v>2032</v>
      </c>
      <c r="M6" s="9" t="s">
        <v>7</v>
      </c>
      <c r="N6" s="27" t="s">
        <v>8</v>
      </c>
      <c r="O6" s="27">
        <v>2027</v>
      </c>
      <c r="P6" s="27">
        <v>2028</v>
      </c>
      <c r="Q6" s="27">
        <v>2029</v>
      </c>
      <c r="R6" s="27">
        <v>2030</v>
      </c>
      <c r="S6" s="27">
        <v>2031</v>
      </c>
      <c r="T6" s="12">
        <v>2032</v>
      </c>
    </row>
    <row r="7" spans="1:20" ht="39" thickBot="1" x14ac:dyDescent="0.3">
      <c r="A7" s="97"/>
      <c r="B7" s="77" t="s">
        <v>9</v>
      </c>
      <c r="C7" s="67" t="s">
        <v>11</v>
      </c>
      <c r="D7" s="64" t="s">
        <v>95</v>
      </c>
      <c r="E7" s="35" t="s">
        <v>109</v>
      </c>
      <c r="F7" s="72"/>
      <c r="G7" s="72"/>
      <c r="H7" s="72"/>
      <c r="I7" s="72"/>
      <c r="J7" s="72"/>
      <c r="K7" s="72"/>
      <c r="L7" s="72"/>
      <c r="M7" s="36" t="s">
        <v>205</v>
      </c>
      <c r="N7" s="116"/>
      <c r="O7" s="117"/>
      <c r="P7" s="117"/>
      <c r="Q7" s="117"/>
      <c r="R7" s="117"/>
      <c r="S7" s="117"/>
      <c r="T7" s="118"/>
    </row>
    <row r="8" spans="1:20" ht="51" x14ac:dyDescent="0.25">
      <c r="A8" s="97"/>
      <c r="B8" s="77"/>
      <c r="C8" s="67"/>
      <c r="D8" s="64"/>
      <c r="E8" s="5" t="s">
        <v>30</v>
      </c>
      <c r="F8" s="21" t="s">
        <v>13</v>
      </c>
      <c r="G8" s="6">
        <v>1</v>
      </c>
      <c r="H8" s="6"/>
      <c r="I8" s="6"/>
      <c r="J8" s="6"/>
      <c r="K8" s="6"/>
      <c r="L8" s="6"/>
      <c r="M8" s="6"/>
      <c r="N8" s="10"/>
      <c r="O8" s="10"/>
      <c r="P8" s="10"/>
      <c r="Q8" s="10"/>
      <c r="R8" s="10"/>
      <c r="S8" s="10"/>
      <c r="T8" s="11"/>
    </row>
    <row r="9" spans="1:20" ht="25.5" x14ac:dyDescent="0.25">
      <c r="A9" s="97"/>
      <c r="B9" s="77"/>
      <c r="C9" s="67"/>
      <c r="D9" s="64"/>
      <c r="E9" s="5" t="s">
        <v>31</v>
      </c>
      <c r="F9" s="21" t="s">
        <v>14</v>
      </c>
      <c r="G9" s="6">
        <v>1</v>
      </c>
      <c r="H9" s="6"/>
      <c r="I9" s="6"/>
      <c r="J9" s="6"/>
      <c r="K9" s="6"/>
      <c r="L9" s="6"/>
      <c r="M9" s="6"/>
      <c r="N9" s="5"/>
      <c r="O9" s="5"/>
      <c r="P9" s="5"/>
      <c r="Q9" s="5"/>
      <c r="R9" s="5"/>
      <c r="S9" s="5"/>
      <c r="T9" s="12"/>
    </row>
    <row r="10" spans="1:20" ht="25.5" x14ac:dyDescent="0.25">
      <c r="A10" s="97"/>
      <c r="B10" s="77"/>
      <c r="C10" s="67"/>
      <c r="D10" s="64"/>
      <c r="E10" s="5" t="s">
        <v>32</v>
      </c>
      <c r="F10" s="21" t="s">
        <v>15</v>
      </c>
      <c r="G10" s="6"/>
      <c r="H10" s="6">
        <v>1</v>
      </c>
      <c r="I10" s="6"/>
      <c r="J10" s="6"/>
      <c r="K10" s="6"/>
      <c r="L10" s="6"/>
      <c r="M10" s="6"/>
      <c r="N10" s="5"/>
      <c r="O10" s="5"/>
      <c r="P10" s="5"/>
      <c r="Q10" s="5"/>
      <c r="R10" s="5"/>
      <c r="S10" s="5"/>
      <c r="T10" s="12"/>
    </row>
    <row r="11" spans="1:20" ht="33.6" customHeight="1" x14ac:dyDescent="0.25">
      <c r="A11" s="97"/>
      <c r="B11" s="77"/>
      <c r="C11" s="67"/>
      <c r="D11" s="64"/>
      <c r="E11" s="5" t="s">
        <v>33</v>
      </c>
      <c r="F11" s="21" t="s">
        <v>17</v>
      </c>
      <c r="G11" s="6">
        <v>1</v>
      </c>
      <c r="H11" s="6"/>
      <c r="I11" s="6"/>
      <c r="J11" s="6"/>
      <c r="K11" s="6"/>
      <c r="L11" s="6"/>
      <c r="M11" s="6"/>
      <c r="N11" s="5"/>
      <c r="O11" s="5"/>
      <c r="P11" s="5"/>
      <c r="Q11" s="5"/>
      <c r="R11" s="5"/>
      <c r="S11" s="5"/>
      <c r="T11" s="12"/>
    </row>
    <row r="12" spans="1:20" s="2" customFormat="1" ht="38.25" x14ac:dyDescent="0.25">
      <c r="A12" s="98"/>
      <c r="B12" s="77"/>
      <c r="C12" s="67"/>
      <c r="D12" s="64"/>
      <c r="E12" s="5" t="s">
        <v>34</v>
      </c>
      <c r="F12" s="21" t="s">
        <v>16</v>
      </c>
      <c r="G12" s="6"/>
      <c r="H12" s="6">
        <v>1</v>
      </c>
      <c r="I12" s="6"/>
      <c r="J12" s="6"/>
      <c r="K12" s="6"/>
      <c r="L12" s="6"/>
      <c r="M12" s="6"/>
      <c r="N12" s="5"/>
      <c r="O12" s="5"/>
      <c r="P12" s="5"/>
      <c r="Q12" s="5"/>
      <c r="R12" s="5"/>
      <c r="S12" s="5"/>
      <c r="T12" s="13"/>
    </row>
    <row r="13" spans="1:20" s="2" customFormat="1" ht="25.5" x14ac:dyDescent="0.25">
      <c r="A13" s="98"/>
      <c r="B13" s="77"/>
      <c r="C13" s="67"/>
      <c r="D13" s="64" t="s">
        <v>96</v>
      </c>
      <c r="E13" s="35" t="s">
        <v>110</v>
      </c>
      <c r="F13" s="73"/>
      <c r="G13" s="73"/>
      <c r="H13" s="73"/>
      <c r="I13" s="73"/>
      <c r="J13" s="73"/>
      <c r="K13" s="73"/>
      <c r="L13" s="73"/>
      <c r="M13" s="6" t="s">
        <v>206</v>
      </c>
      <c r="N13" s="119"/>
      <c r="O13" s="120"/>
      <c r="P13" s="120"/>
      <c r="Q13" s="120"/>
      <c r="R13" s="120"/>
      <c r="S13" s="120"/>
      <c r="T13" s="121"/>
    </row>
    <row r="14" spans="1:20" ht="51" x14ac:dyDescent="0.25">
      <c r="A14" s="99"/>
      <c r="B14" s="77"/>
      <c r="C14" s="67"/>
      <c r="D14" s="64"/>
      <c r="E14" s="5" t="s">
        <v>35</v>
      </c>
      <c r="F14" s="21" t="s">
        <v>18</v>
      </c>
      <c r="G14" s="6">
        <v>1</v>
      </c>
      <c r="H14" s="6">
        <v>1</v>
      </c>
      <c r="I14" s="6">
        <v>2</v>
      </c>
      <c r="J14" s="6">
        <v>2</v>
      </c>
      <c r="K14" s="6">
        <v>2</v>
      </c>
      <c r="L14" s="6">
        <v>2</v>
      </c>
      <c r="M14" s="6"/>
      <c r="N14" s="5"/>
      <c r="O14" s="5"/>
      <c r="P14" s="5"/>
      <c r="Q14" s="5"/>
      <c r="R14" s="5"/>
      <c r="S14" s="5"/>
      <c r="T14" s="14"/>
    </row>
    <row r="15" spans="1:20" ht="51" x14ac:dyDescent="0.25">
      <c r="A15" s="99"/>
      <c r="B15" s="77"/>
      <c r="C15" s="67"/>
      <c r="D15" s="64"/>
      <c r="E15" s="21" t="s">
        <v>36</v>
      </c>
      <c r="F15" s="21" t="s">
        <v>19</v>
      </c>
      <c r="G15" s="6"/>
      <c r="H15" s="6">
        <v>1</v>
      </c>
      <c r="I15" s="6">
        <v>2</v>
      </c>
      <c r="J15" s="6"/>
      <c r="K15" s="6"/>
      <c r="L15" s="6"/>
      <c r="M15" s="6"/>
      <c r="N15" s="5"/>
      <c r="O15" s="5"/>
      <c r="P15" s="5"/>
      <c r="Q15" s="5"/>
      <c r="R15" s="5"/>
      <c r="S15" s="5"/>
      <c r="T15" s="14"/>
    </row>
    <row r="16" spans="1:20" ht="77.25" customHeight="1" x14ac:dyDescent="0.25">
      <c r="A16" s="99"/>
      <c r="B16" s="77"/>
      <c r="C16" s="67"/>
      <c r="D16" s="64"/>
      <c r="E16" s="21" t="s">
        <v>37</v>
      </c>
      <c r="F16" s="21" t="s">
        <v>20</v>
      </c>
      <c r="G16" s="6">
        <v>2</v>
      </c>
      <c r="H16" s="6">
        <v>2</v>
      </c>
      <c r="I16" s="6"/>
      <c r="J16" s="6"/>
      <c r="K16" s="6"/>
      <c r="L16" s="6"/>
      <c r="M16" s="6"/>
      <c r="N16" s="5"/>
      <c r="O16" s="5"/>
      <c r="P16" s="5"/>
      <c r="Q16" s="5"/>
      <c r="R16" s="5"/>
      <c r="S16" s="5"/>
      <c r="T16" s="14"/>
    </row>
    <row r="17" spans="1:20" ht="14.25" x14ac:dyDescent="0.25">
      <c r="A17" s="99"/>
      <c r="B17" s="77"/>
      <c r="C17" s="67"/>
      <c r="D17" s="64" t="s">
        <v>97</v>
      </c>
      <c r="E17" s="37" t="s">
        <v>111</v>
      </c>
      <c r="F17" s="74"/>
      <c r="G17" s="75"/>
      <c r="H17" s="75"/>
      <c r="I17" s="75"/>
      <c r="J17" s="75"/>
      <c r="K17" s="75"/>
      <c r="L17" s="76"/>
      <c r="M17" s="6" t="s">
        <v>175</v>
      </c>
      <c r="N17" s="119"/>
      <c r="O17" s="120"/>
      <c r="P17" s="120"/>
      <c r="Q17" s="120"/>
      <c r="R17" s="120"/>
      <c r="S17" s="120"/>
      <c r="T17" s="121"/>
    </row>
    <row r="18" spans="1:20" ht="51" x14ac:dyDescent="0.25">
      <c r="A18" s="99"/>
      <c r="B18" s="77"/>
      <c r="C18" s="67"/>
      <c r="D18" s="64"/>
      <c r="E18" s="21" t="s">
        <v>100</v>
      </c>
      <c r="F18" s="21" t="s">
        <v>22</v>
      </c>
      <c r="G18" s="6">
        <v>1</v>
      </c>
      <c r="H18" s="6">
        <v>1</v>
      </c>
      <c r="I18" s="6"/>
      <c r="J18" s="6"/>
      <c r="K18" s="6"/>
      <c r="L18" s="6"/>
      <c r="M18" s="6"/>
      <c r="N18" s="5"/>
      <c r="O18" s="5"/>
      <c r="P18" s="5"/>
      <c r="Q18" s="5"/>
      <c r="R18" s="5"/>
      <c r="S18" s="5"/>
      <c r="T18" s="14"/>
    </row>
    <row r="19" spans="1:20" ht="25.5" x14ac:dyDescent="0.25">
      <c r="A19" s="99"/>
      <c r="B19" s="77"/>
      <c r="C19" s="67"/>
      <c r="D19" s="64"/>
      <c r="E19" s="21" t="s">
        <v>101</v>
      </c>
      <c r="F19" s="21" t="s">
        <v>21</v>
      </c>
      <c r="G19" s="6"/>
      <c r="H19" s="6">
        <v>1</v>
      </c>
      <c r="I19" s="6"/>
      <c r="J19" s="6">
        <v>1</v>
      </c>
      <c r="K19" s="6"/>
      <c r="L19" s="6">
        <v>1</v>
      </c>
      <c r="M19" s="6"/>
      <c r="N19" s="5"/>
      <c r="O19" s="5"/>
      <c r="P19" s="5"/>
      <c r="Q19" s="5"/>
      <c r="R19" s="5"/>
      <c r="S19" s="5"/>
      <c r="T19" s="14"/>
    </row>
    <row r="20" spans="1:20" ht="51" x14ac:dyDescent="0.25">
      <c r="A20" s="99"/>
      <c r="B20" s="77"/>
      <c r="C20" s="67"/>
      <c r="D20" s="64" t="s">
        <v>98</v>
      </c>
      <c r="E20" s="21" t="s">
        <v>102</v>
      </c>
      <c r="F20" s="21" t="s">
        <v>22</v>
      </c>
      <c r="G20" s="6">
        <v>2</v>
      </c>
      <c r="H20" s="6"/>
      <c r="I20" s="6"/>
      <c r="J20" s="6"/>
      <c r="K20" s="6"/>
      <c r="L20" s="6"/>
      <c r="M20" s="6" t="s">
        <v>207</v>
      </c>
      <c r="N20" s="5"/>
      <c r="O20" s="5"/>
      <c r="P20" s="5"/>
      <c r="Q20" s="5"/>
      <c r="R20" s="5"/>
      <c r="S20" s="5"/>
      <c r="T20" s="14"/>
    </row>
    <row r="21" spans="1:20" ht="25.5" x14ac:dyDescent="0.25">
      <c r="A21" s="99"/>
      <c r="B21" s="77"/>
      <c r="C21" s="67"/>
      <c r="D21" s="64"/>
      <c r="E21" s="21" t="s">
        <v>103</v>
      </c>
      <c r="F21" s="21" t="s">
        <v>23</v>
      </c>
      <c r="G21" s="6"/>
      <c r="H21" s="6"/>
      <c r="I21" s="6">
        <v>1</v>
      </c>
      <c r="J21" s="6"/>
      <c r="K21" s="6">
        <v>1</v>
      </c>
      <c r="L21" s="6"/>
      <c r="M21" s="6" t="s">
        <v>176</v>
      </c>
      <c r="N21" s="5"/>
      <c r="O21" s="5"/>
      <c r="P21" s="5"/>
      <c r="Q21" s="5"/>
      <c r="R21" s="5"/>
      <c r="S21" s="5"/>
      <c r="T21" s="14"/>
    </row>
    <row r="22" spans="1:20" ht="51" x14ac:dyDescent="0.25">
      <c r="A22" s="99"/>
      <c r="B22" s="77"/>
      <c r="C22" s="67"/>
      <c r="D22" s="64" t="s">
        <v>99</v>
      </c>
      <c r="E22" s="21" t="s">
        <v>104</v>
      </c>
      <c r="F22" s="21" t="s">
        <v>24</v>
      </c>
      <c r="G22" s="15"/>
      <c r="H22" s="8">
        <v>1</v>
      </c>
      <c r="I22" s="6"/>
      <c r="J22" s="6"/>
      <c r="K22" s="6"/>
      <c r="L22" s="6"/>
      <c r="M22" s="6" t="s">
        <v>208</v>
      </c>
      <c r="N22" s="5"/>
      <c r="O22" s="5"/>
      <c r="P22" s="5"/>
      <c r="Q22" s="5"/>
      <c r="R22" s="5"/>
      <c r="S22" s="5"/>
      <c r="T22" s="14"/>
    </row>
    <row r="23" spans="1:20" ht="25.5" x14ac:dyDescent="0.25">
      <c r="A23" s="99"/>
      <c r="B23" s="77"/>
      <c r="C23" s="67"/>
      <c r="D23" s="64"/>
      <c r="E23" s="21" t="s">
        <v>105</v>
      </c>
      <c r="F23" s="21" t="s">
        <v>25</v>
      </c>
      <c r="G23" s="6">
        <v>1</v>
      </c>
      <c r="H23" s="6">
        <v>2</v>
      </c>
      <c r="I23" s="6"/>
      <c r="J23" s="6"/>
      <c r="K23" s="6"/>
      <c r="L23" s="6"/>
      <c r="M23" s="6" t="s">
        <v>174</v>
      </c>
      <c r="N23" s="5"/>
      <c r="O23" s="5"/>
      <c r="P23" s="5"/>
      <c r="Q23" s="5"/>
      <c r="R23" s="5"/>
      <c r="S23" s="5"/>
      <c r="T23" s="14"/>
    </row>
    <row r="24" spans="1:20" ht="51" x14ac:dyDescent="0.25">
      <c r="A24" s="99"/>
      <c r="B24" s="77"/>
      <c r="C24" s="67"/>
      <c r="D24" s="64"/>
      <c r="E24" s="21" t="s">
        <v>106</v>
      </c>
      <c r="F24" s="21" t="s">
        <v>26</v>
      </c>
      <c r="G24" s="6"/>
      <c r="H24" s="6"/>
      <c r="I24" s="8">
        <v>0.5</v>
      </c>
      <c r="J24" s="8">
        <v>0.5</v>
      </c>
      <c r="K24" s="6"/>
      <c r="L24" s="6"/>
      <c r="M24" s="6" t="s">
        <v>176</v>
      </c>
      <c r="N24" s="5"/>
      <c r="O24" s="5"/>
      <c r="P24" s="5"/>
      <c r="Q24" s="5"/>
      <c r="R24" s="5"/>
      <c r="S24" s="5"/>
      <c r="T24" s="14"/>
    </row>
    <row r="25" spans="1:20" ht="38.25" x14ac:dyDescent="0.25">
      <c r="A25" s="99"/>
      <c r="B25" s="77"/>
      <c r="C25" s="67"/>
      <c r="D25" s="64"/>
      <c r="E25" s="21" t="s">
        <v>107</v>
      </c>
      <c r="F25" s="21" t="s">
        <v>28</v>
      </c>
      <c r="G25" s="6"/>
      <c r="H25" s="6"/>
      <c r="I25" s="6"/>
      <c r="J25" s="6"/>
      <c r="K25" s="6">
        <v>1</v>
      </c>
      <c r="L25" s="6"/>
      <c r="M25" s="6" t="s">
        <v>209</v>
      </c>
      <c r="N25" s="5"/>
      <c r="O25" s="5"/>
      <c r="P25" s="5"/>
      <c r="Q25" s="5"/>
      <c r="R25" s="5"/>
      <c r="S25" s="5"/>
      <c r="T25" s="14"/>
    </row>
    <row r="26" spans="1:20" ht="25.5" x14ac:dyDescent="0.25">
      <c r="A26" s="99"/>
      <c r="B26" s="77"/>
      <c r="C26" s="67"/>
      <c r="D26" s="64"/>
      <c r="E26" s="21" t="s">
        <v>108</v>
      </c>
      <c r="F26" s="21" t="s">
        <v>27</v>
      </c>
      <c r="G26" s="6"/>
      <c r="H26" s="6"/>
      <c r="I26" s="6"/>
      <c r="J26" s="6"/>
      <c r="K26" s="6"/>
      <c r="L26" s="8">
        <v>0.25</v>
      </c>
      <c r="M26" s="6" t="s">
        <v>176</v>
      </c>
      <c r="N26" s="30"/>
      <c r="O26" s="30"/>
      <c r="P26" s="30"/>
      <c r="Q26" s="30"/>
      <c r="R26" s="30"/>
      <c r="S26" s="30"/>
      <c r="T26" s="18"/>
    </row>
    <row r="27" spans="1:20" ht="17.45" customHeight="1" x14ac:dyDescent="0.25">
      <c r="A27" s="99"/>
      <c r="B27" s="79"/>
      <c r="C27" s="80"/>
      <c r="D27" s="80"/>
      <c r="E27" s="80"/>
      <c r="F27" s="80"/>
      <c r="G27" s="80"/>
      <c r="H27" s="80"/>
      <c r="I27" s="80"/>
      <c r="J27" s="80"/>
      <c r="K27" s="80"/>
      <c r="L27" s="80"/>
      <c r="M27" s="80"/>
      <c r="N27" s="80"/>
      <c r="O27" s="80"/>
      <c r="P27" s="80"/>
      <c r="Q27" s="80"/>
      <c r="R27" s="80"/>
      <c r="S27" s="80"/>
      <c r="T27" s="100"/>
    </row>
    <row r="28" spans="1:20" ht="63.75" x14ac:dyDescent="0.25">
      <c r="A28" s="101"/>
      <c r="B28" s="83" t="s">
        <v>38</v>
      </c>
      <c r="C28" s="67" t="s">
        <v>41</v>
      </c>
      <c r="D28" s="64" t="s">
        <v>45</v>
      </c>
      <c r="E28" s="21" t="s">
        <v>52</v>
      </c>
      <c r="F28" s="21" t="s">
        <v>51</v>
      </c>
      <c r="G28" s="15">
        <v>1</v>
      </c>
      <c r="H28" s="15">
        <v>1</v>
      </c>
      <c r="I28" s="15">
        <v>1</v>
      </c>
      <c r="J28" s="15">
        <v>1</v>
      </c>
      <c r="K28" s="15">
        <v>1</v>
      </c>
      <c r="L28" s="15">
        <v>1</v>
      </c>
      <c r="M28" s="6" t="s">
        <v>210</v>
      </c>
      <c r="N28" s="28"/>
      <c r="O28" s="28"/>
      <c r="P28" s="28"/>
      <c r="Q28" s="28"/>
      <c r="R28" s="28"/>
      <c r="S28" s="28"/>
      <c r="T28" s="29"/>
    </row>
    <row r="29" spans="1:20" ht="38.25" x14ac:dyDescent="0.25">
      <c r="A29" s="101"/>
      <c r="B29" s="83"/>
      <c r="C29" s="67"/>
      <c r="D29" s="64"/>
      <c r="E29" s="21" t="s">
        <v>53</v>
      </c>
      <c r="F29" s="21" t="s">
        <v>63</v>
      </c>
      <c r="G29" s="16">
        <v>1</v>
      </c>
      <c r="H29" s="15"/>
      <c r="I29" s="15"/>
      <c r="J29" s="15"/>
      <c r="K29" s="15"/>
      <c r="L29" s="15"/>
      <c r="M29" s="6" t="s">
        <v>210</v>
      </c>
      <c r="N29" s="7"/>
      <c r="O29" s="7"/>
      <c r="P29" s="7"/>
      <c r="Q29" s="7"/>
      <c r="R29" s="7"/>
      <c r="S29" s="7"/>
      <c r="T29" s="14"/>
    </row>
    <row r="30" spans="1:20" ht="38.25" x14ac:dyDescent="0.25">
      <c r="A30" s="101"/>
      <c r="B30" s="83"/>
      <c r="C30" s="67"/>
      <c r="D30" s="64"/>
      <c r="E30" s="21" t="s">
        <v>66</v>
      </c>
      <c r="F30" s="21" t="s">
        <v>94</v>
      </c>
      <c r="G30" s="16"/>
      <c r="H30" s="16">
        <v>1</v>
      </c>
      <c r="I30" s="15"/>
      <c r="J30" s="15"/>
      <c r="K30" s="15"/>
      <c r="L30" s="15"/>
      <c r="M30" s="6" t="s">
        <v>210</v>
      </c>
      <c r="N30" s="7"/>
      <c r="O30" s="7"/>
      <c r="P30" s="7"/>
      <c r="Q30" s="7"/>
      <c r="R30" s="7"/>
      <c r="S30" s="7"/>
      <c r="T30" s="14"/>
    </row>
    <row r="31" spans="1:20" ht="38.25" x14ac:dyDescent="0.25">
      <c r="A31" s="101"/>
      <c r="B31" s="83"/>
      <c r="C31" s="67"/>
      <c r="D31" s="64"/>
      <c r="E31" s="21" t="s">
        <v>65</v>
      </c>
      <c r="F31" s="21" t="s">
        <v>63</v>
      </c>
      <c r="G31" s="16"/>
      <c r="H31" s="16">
        <v>1</v>
      </c>
      <c r="I31" s="15"/>
      <c r="J31" s="15"/>
      <c r="K31" s="15"/>
      <c r="L31" s="15"/>
      <c r="M31" s="6" t="s">
        <v>210</v>
      </c>
      <c r="N31" s="7"/>
      <c r="O31" s="7"/>
      <c r="P31" s="7"/>
      <c r="Q31" s="7"/>
      <c r="R31" s="7"/>
      <c r="S31" s="7"/>
      <c r="T31" s="14"/>
    </row>
    <row r="32" spans="1:20" ht="38.25" x14ac:dyDescent="0.25">
      <c r="A32" s="101"/>
      <c r="B32" s="83"/>
      <c r="C32" s="67"/>
      <c r="D32" s="64" t="s">
        <v>46</v>
      </c>
      <c r="E32" s="21" t="s">
        <v>54</v>
      </c>
      <c r="F32" s="24" t="s">
        <v>64</v>
      </c>
      <c r="G32" s="16">
        <v>1</v>
      </c>
      <c r="H32" s="15"/>
      <c r="I32" s="15"/>
      <c r="J32" s="15"/>
      <c r="K32" s="15"/>
      <c r="L32" s="15"/>
      <c r="M32" s="6" t="s">
        <v>211</v>
      </c>
      <c r="N32" s="7"/>
      <c r="O32" s="7"/>
      <c r="P32" s="7"/>
      <c r="Q32" s="7"/>
      <c r="R32" s="7"/>
      <c r="S32" s="7"/>
      <c r="T32" s="14"/>
    </row>
    <row r="33" spans="1:20" ht="38.25" x14ac:dyDescent="0.25">
      <c r="A33" s="102"/>
      <c r="B33" s="83"/>
      <c r="C33" s="67"/>
      <c r="D33" s="64"/>
      <c r="E33" s="21" t="s">
        <v>62</v>
      </c>
      <c r="F33" s="24" t="s">
        <v>55</v>
      </c>
      <c r="G33" s="15"/>
      <c r="H33" s="16">
        <v>1</v>
      </c>
      <c r="I33" s="15"/>
      <c r="J33" s="15"/>
      <c r="K33" s="15"/>
      <c r="L33" s="15"/>
      <c r="M33" s="6" t="s">
        <v>177</v>
      </c>
      <c r="N33" s="7"/>
      <c r="O33" s="7"/>
      <c r="P33" s="7"/>
      <c r="Q33" s="7"/>
      <c r="R33" s="7"/>
      <c r="S33" s="7"/>
      <c r="T33" s="14"/>
    </row>
    <row r="34" spans="1:20" ht="14.25" x14ac:dyDescent="0.25">
      <c r="A34" s="102"/>
      <c r="B34" s="83"/>
      <c r="C34" s="67"/>
      <c r="D34" s="64"/>
      <c r="E34" s="21" t="s">
        <v>56</v>
      </c>
      <c r="F34" s="21" t="s">
        <v>57</v>
      </c>
      <c r="G34" s="15"/>
      <c r="H34" s="15"/>
      <c r="I34" s="16">
        <v>1</v>
      </c>
      <c r="J34" s="15"/>
      <c r="K34" s="15"/>
      <c r="L34" s="15"/>
      <c r="M34" s="15" t="s">
        <v>174</v>
      </c>
      <c r="N34" s="7"/>
      <c r="O34" s="7"/>
      <c r="P34" s="7"/>
      <c r="Q34" s="7"/>
      <c r="R34" s="7"/>
      <c r="S34" s="7"/>
      <c r="T34" s="14"/>
    </row>
    <row r="35" spans="1:20" ht="25.5" x14ac:dyDescent="0.25">
      <c r="A35" s="102"/>
      <c r="B35" s="83"/>
      <c r="C35" s="67"/>
      <c r="D35" s="64" t="s">
        <v>47</v>
      </c>
      <c r="E35" s="21" t="s">
        <v>59</v>
      </c>
      <c r="F35" s="21" t="s">
        <v>58</v>
      </c>
      <c r="G35" s="15"/>
      <c r="H35" s="15">
        <v>1</v>
      </c>
      <c r="I35" s="15">
        <v>1</v>
      </c>
      <c r="J35" s="15">
        <v>1</v>
      </c>
      <c r="K35" s="15">
        <v>1</v>
      </c>
      <c r="L35" s="15">
        <v>1</v>
      </c>
      <c r="M35" s="15" t="s">
        <v>174</v>
      </c>
      <c r="N35" s="7"/>
      <c r="O35" s="7"/>
      <c r="P35" s="7"/>
      <c r="Q35" s="7"/>
      <c r="R35" s="7"/>
      <c r="S35" s="7"/>
      <c r="T35" s="14"/>
    </row>
    <row r="36" spans="1:20" ht="25.5" x14ac:dyDescent="0.25">
      <c r="A36" s="102"/>
      <c r="B36" s="83"/>
      <c r="C36" s="67"/>
      <c r="D36" s="64"/>
      <c r="E36" s="21" t="s">
        <v>60</v>
      </c>
      <c r="F36" s="21" t="s">
        <v>61</v>
      </c>
      <c r="G36" s="23"/>
      <c r="H36" s="15">
        <v>1</v>
      </c>
      <c r="I36" s="15">
        <v>1</v>
      </c>
      <c r="J36" s="15">
        <v>2</v>
      </c>
      <c r="K36" s="15">
        <v>2</v>
      </c>
      <c r="L36" s="15">
        <v>2</v>
      </c>
      <c r="M36" s="15" t="s">
        <v>174</v>
      </c>
      <c r="N36" s="7"/>
      <c r="O36" s="7"/>
      <c r="P36" s="7"/>
      <c r="Q36" s="7"/>
      <c r="R36" s="7"/>
      <c r="S36" s="7"/>
      <c r="T36" s="14"/>
    </row>
    <row r="37" spans="1:20" ht="102" x14ac:dyDescent="0.25">
      <c r="A37" s="102"/>
      <c r="B37" s="83"/>
      <c r="C37" s="67"/>
      <c r="D37" s="64" t="s">
        <v>48</v>
      </c>
      <c r="E37" s="21" t="s">
        <v>70</v>
      </c>
      <c r="F37" s="21" t="s">
        <v>67</v>
      </c>
      <c r="G37" s="15"/>
      <c r="H37" s="15">
        <v>1</v>
      </c>
      <c r="I37" s="15"/>
      <c r="J37" s="15">
        <v>1</v>
      </c>
      <c r="K37" s="15"/>
      <c r="L37" s="15"/>
      <c r="M37" s="15" t="s">
        <v>174</v>
      </c>
      <c r="N37" s="7"/>
      <c r="O37" s="7"/>
      <c r="P37" s="7"/>
      <c r="Q37" s="7"/>
      <c r="R37" s="7"/>
      <c r="S37" s="7"/>
      <c r="T37" s="14"/>
    </row>
    <row r="38" spans="1:20" ht="38.25" x14ac:dyDescent="0.25">
      <c r="A38" s="102"/>
      <c r="B38" s="83"/>
      <c r="C38" s="67"/>
      <c r="D38" s="64"/>
      <c r="E38" s="21" t="s">
        <v>68</v>
      </c>
      <c r="F38" s="21" t="s">
        <v>69</v>
      </c>
      <c r="G38" s="15"/>
      <c r="H38" s="15">
        <v>1</v>
      </c>
      <c r="I38" s="15"/>
      <c r="J38" s="15">
        <v>1</v>
      </c>
      <c r="K38" s="15"/>
      <c r="L38" s="15">
        <v>1</v>
      </c>
      <c r="M38" s="6" t="s">
        <v>178</v>
      </c>
      <c r="N38" s="7"/>
      <c r="O38" s="7"/>
      <c r="P38" s="7"/>
      <c r="Q38" s="7"/>
      <c r="R38" s="7"/>
      <c r="S38" s="7"/>
      <c r="T38" s="14"/>
    </row>
    <row r="39" spans="1:20" ht="38.25" x14ac:dyDescent="0.25">
      <c r="A39" s="102"/>
      <c r="B39" s="83"/>
      <c r="C39" s="67"/>
      <c r="D39" s="64" t="s">
        <v>49</v>
      </c>
      <c r="E39" s="21" t="s">
        <v>74</v>
      </c>
      <c r="F39" s="21" t="s">
        <v>73</v>
      </c>
      <c r="G39" s="15"/>
      <c r="H39" s="15">
        <v>2</v>
      </c>
      <c r="I39" s="15">
        <v>2</v>
      </c>
      <c r="J39" s="15">
        <v>2</v>
      </c>
      <c r="K39" s="15">
        <v>2</v>
      </c>
      <c r="L39" s="15">
        <v>2</v>
      </c>
      <c r="M39" s="6" t="s">
        <v>218</v>
      </c>
      <c r="N39" s="7"/>
      <c r="O39" s="7"/>
      <c r="P39" s="7"/>
      <c r="Q39" s="7"/>
      <c r="R39" s="7"/>
      <c r="S39" s="7"/>
      <c r="T39" s="14"/>
    </row>
    <row r="40" spans="1:20" ht="51" x14ac:dyDescent="0.25">
      <c r="A40" s="102"/>
      <c r="B40" s="83"/>
      <c r="C40" s="67"/>
      <c r="D40" s="64"/>
      <c r="E40" s="21" t="s">
        <v>72</v>
      </c>
      <c r="F40" s="21" t="s">
        <v>71</v>
      </c>
      <c r="G40" s="15"/>
      <c r="H40" s="15">
        <v>1</v>
      </c>
      <c r="I40" s="15">
        <v>1</v>
      </c>
      <c r="J40" s="15">
        <v>1</v>
      </c>
      <c r="K40" s="15">
        <v>1</v>
      </c>
      <c r="L40" s="15">
        <v>1</v>
      </c>
      <c r="M40" s="6" t="s">
        <v>178</v>
      </c>
      <c r="N40" s="7"/>
      <c r="O40" s="7"/>
      <c r="P40" s="7"/>
      <c r="Q40" s="7"/>
      <c r="R40" s="7"/>
      <c r="S40" s="7"/>
      <c r="T40" s="14"/>
    </row>
    <row r="41" spans="1:20" ht="38.25" x14ac:dyDescent="0.25">
      <c r="A41" s="102"/>
      <c r="B41" s="83"/>
      <c r="C41" s="67"/>
      <c r="D41" s="64"/>
      <c r="E41" s="21" t="s">
        <v>76</v>
      </c>
      <c r="F41" s="21" t="s">
        <v>75</v>
      </c>
      <c r="G41" s="15"/>
      <c r="H41" s="15"/>
      <c r="I41" s="15">
        <v>1</v>
      </c>
      <c r="J41" s="15">
        <v>2</v>
      </c>
      <c r="K41" s="15">
        <v>2</v>
      </c>
      <c r="L41" s="15">
        <v>1</v>
      </c>
      <c r="M41" s="6" t="s">
        <v>218</v>
      </c>
      <c r="N41" s="7"/>
      <c r="O41" s="7"/>
      <c r="P41" s="7"/>
      <c r="Q41" s="7"/>
      <c r="R41" s="7"/>
      <c r="S41" s="7"/>
      <c r="T41" s="14"/>
    </row>
    <row r="42" spans="1:20" ht="25.5" x14ac:dyDescent="0.25">
      <c r="A42" s="102"/>
      <c r="B42" s="83"/>
      <c r="C42" s="67"/>
      <c r="D42" s="64"/>
      <c r="E42" s="21" t="s">
        <v>77</v>
      </c>
      <c r="F42" s="21" t="s">
        <v>80</v>
      </c>
      <c r="G42" s="15"/>
      <c r="H42" s="16"/>
      <c r="I42" s="16">
        <v>1</v>
      </c>
      <c r="J42" s="15"/>
      <c r="K42" s="15"/>
      <c r="L42" s="15"/>
      <c r="M42" s="6" t="s">
        <v>206</v>
      </c>
      <c r="N42" s="17"/>
      <c r="O42" s="17"/>
      <c r="P42" s="17"/>
      <c r="Q42" s="17"/>
      <c r="R42" s="17"/>
      <c r="S42" s="17"/>
      <c r="T42" s="18"/>
    </row>
    <row r="43" spans="1:20" ht="38.25" x14ac:dyDescent="0.25">
      <c r="A43" s="102"/>
      <c r="B43" s="83"/>
      <c r="C43" s="67"/>
      <c r="D43" s="64"/>
      <c r="E43" s="21" t="s">
        <v>78</v>
      </c>
      <c r="F43" s="21" t="s">
        <v>81</v>
      </c>
      <c r="G43" s="15"/>
      <c r="H43" s="15"/>
      <c r="I43" s="15"/>
      <c r="J43" s="16">
        <v>1</v>
      </c>
      <c r="K43" s="15"/>
      <c r="L43" s="15"/>
      <c r="M43" s="6" t="s">
        <v>218</v>
      </c>
      <c r="N43" s="7"/>
      <c r="O43" s="7"/>
      <c r="P43" s="7"/>
      <c r="Q43" s="7"/>
      <c r="R43" s="7"/>
      <c r="S43" s="7"/>
      <c r="T43" s="14"/>
    </row>
    <row r="44" spans="1:20" ht="25.5" x14ac:dyDescent="0.25">
      <c r="A44" s="102"/>
      <c r="B44" s="83"/>
      <c r="C44" s="67"/>
      <c r="D44" s="64"/>
      <c r="E44" s="21" t="s">
        <v>79</v>
      </c>
      <c r="F44" s="21" t="s">
        <v>82</v>
      </c>
      <c r="G44" s="15"/>
      <c r="H44" s="15"/>
      <c r="I44" s="15"/>
      <c r="J44" s="15"/>
      <c r="K44" s="15">
        <v>1</v>
      </c>
      <c r="L44" s="15">
        <v>2</v>
      </c>
      <c r="M44" s="6" t="s">
        <v>177</v>
      </c>
      <c r="N44" s="19"/>
      <c r="O44" s="19"/>
      <c r="P44" s="19"/>
      <c r="Q44" s="19"/>
      <c r="R44" s="19"/>
      <c r="S44" s="19"/>
      <c r="T44" s="20"/>
    </row>
    <row r="45" spans="1:20" ht="15.75" x14ac:dyDescent="0.25">
      <c r="A45" s="102"/>
      <c r="B45" s="26"/>
      <c r="C45" s="78"/>
      <c r="D45" s="103"/>
      <c r="E45" s="103"/>
      <c r="F45" s="103"/>
      <c r="G45" s="103"/>
      <c r="H45" s="103"/>
      <c r="I45" s="103"/>
      <c r="J45" s="103"/>
      <c r="K45" s="103"/>
      <c r="L45" s="103"/>
      <c r="M45" s="103"/>
      <c r="N45" s="66"/>
      <c r="O45" s="66"/>
      <c r="P45" s="66"/>
      <c r="Q45" s="66"/>
      <c r="R45" s="66"/>
      <c r="S45" s="66"/>
      <c r="T45" s="104"/>
    </row>
    <row r="46" spans="1:20" ht="38.25" x14ac:dyDescent="0.25">
      <c r="A46" s="102"/>
      <c r="B46" s="71" t="s">
        <v>219</v>
      </c>
      <c r="C46" s="81" t="s">
        <v>42</v>
      </c>
      <c r="D46" s="64" t="s">
        <v>83</v>
      </c>
      <c r="E46" s="21" t="s">
        <v>117</v>
      </c>
      <c r="F46" s="21" t="s">
        <v>115</v>
      </c>
      <c r="G46" s="15">
        <v>1</v>
      </c>
      <c r="H46" s="15">
        <v>2</v>
      </c>
      <c r="I46" s="15"/>
      <c r="J46" s="15"/>
      <c r="K46" s="15"/>
      <c r="L46" s="15"/>
      <c r="M46" s="6" t="s">
        <v>218</v>
      </c>
      <c r="N46" s="28"/>
      <c r="O46" s="28"/>
      <c r="P46" s="28"/>
      <c r="Q46" s="28"/>
      <c r="R46" s="28"/>
      <c r="S46" s="28"/>
      <c r="T46" s="29"/>
    </row>
    <row r="47" spans="1:20" ht="25.5" x14ac:dyDescent="0.25">
      <c r="A47" s="102"/>
      <c r="B47" s="71"/>
      <c r="C47" s="81"/>
      <c r="D47" s="64"/>
      <c r="E47" s="21" t="s">
        <v>114</v>
      </c>
      <c r="F47" s="21" t="s">
        <v>116</v>
      </c>
      <c r="G47" s="15"/>
      <c r="H47" s="16">
        <v>0.5</v>
      </c>
      <c r="I47" s="16">
        <v>0.5</v>
      </c>
      <c r="J47" s="15"/>
      <c r="K47" s="15"/>
      <c r="L47" s="15"/>
      <c r="M47" s="6" t="s">
        <v>177</v>
      </c>
      <c r="N47" s="7"/>
      <c r="O47" s="7"/>
      <c r="P47" s="7"/>
      <c r="Q47" s="7"/>
      <c r="R47" s="7"/>
      <c r="S47" s="7"/>
      <c r="T47" s="14"/>
    </row>
    <row r="48" spans="1:20" ht="25.5" x14ac:dyDescent="0.25">
      <c r="A48" s="102"/>
      <c r="B48" s="71"/>
      <c r="C48" s="81"/>
      <c r="D48" s="64"/>
      <c r="E48" s="21" t="s">
        <v>118</v>
      </c>
      <c r="F48" s="21" t="s">
        <v>113</v>
      </c>
      <c r="G48" s="15"/>
      <c r="H48" s="15"/>
      <c r="I48" s="15"/>
      <c r="J48" s="15">
        <v>1</v>
      </c>
      <c r="K48" s="15">
        <v>2</v>
      </c>
      <c r="L48" s="15">
        <v>2</v>
      </c>
      <c r="M48" s="15" t="s">
        <v>174</v>
      </c>
      <c r="N48" s="7"/>
      <c r="O48" s="7"/>
      <c r="P48" s="7"/>
      <c r="Q48" s="7"/>
      <c r="R48" s="7"/>
      <c r="S48" s="7"/>
      <c r="T48" s="14"/>
    </row>
    <row r="49" spans="1:20" ht="38.25" x14ac:dyDescent="0.25">
      <c r="A49" s="102"/>
      <c r="B49" s="71"/>
      <c r="C49" s="81"/>
      <c r="D49" s="64" t="s">
        <v>112</v>
      </c>
      <c r="E49" s="21" t="s">
        <v>119</v>
      </c>
      <c r="F49" s="21" t="s">
        <v>120</v>
      </c>
      <c r="G49" s="15">
        <v>2</v>
      </c>
      <c r="H49" s="15">
        <v>2</v>
      </c>
      <c r="I49" s="15">
        <v>2</v>
      </c>
      <c r="J49" s="15">
        <v>2</v>
      </c>
      <c r="K49" s="15">
        <v>2</v>
      </c>
      <c r="L49" s="15">
        <v>2</v>
      </c>
      <c r="M49" s="15" t="s">
        <v>174</v>
      </c>
      <c r="N49" s="7"/>
      <c r="O49" s="7"/>
      <c r="P49" s="7"/>
      <c r="Q49" s="7"/>
      <c r="R49" s="7"/>
      <c r="S49" s="7"/>
      <c r="T49" s="14"/>
    </row>
    <row r="50" spans="1:20" ht="38.25" x14ac:dyDescent="0.25">
      <c r="A50" s="102"/>
      <c r="B50" s="71"/>
      <c r="C50" s="81"/>
      <c r="D50" s="64"/>
      <c r="E50" s="21" t="s">
        <v>121</v>
      </c>
      <c r="F50" s="21" t="s">
        <v>122</v>
      </c>
      <c r="G50" s="15"/>
      <c r="H50" s="15">
        <v>1</v>
      </c>
      <c r="I50" s="15"/>
      <c r="J50" s="15">
        <v>1</v>
      </c>
      <c r="K50" s="15"/>
      <c r="L50" s="15">
        <v>1</v>
      </c>
      <c r="M50" s="15" t="s">
        <v>174</v>
      </c>
      <c r="N50" s="7"/>
      <c r="O50" s="7"/>
      <c r="P50" s="7"/>
      <c r="Q50" s="7"/>
      <c r="R50" s="7"/>
      <c r="S50" s="7"/>
      <c r="T50" s="14"/>
    </row>
    <row r="51" spans="1:20" ht="55.9" customHeight="1" x14ac:dyDescent="0.25">
      <c r="A51" s="102"/>
      <c r="B51" s="71"/>
      <c r="C51" s="81"/>
      <c r="D51" s="82" t="s">
        <v>84</v>
      </c>
      <c r="E51" s="21" t="s">
        <v>123</v>
      </c>
      <c r="F51" s="21" t="s">
        <v>125</v>
      </c>
      <c r="G51" s="15">
        <v>1</v>
      </c>
      <c r="H51" s="15"/>
      <c r="I51" s="15">
        <v>2</v>
      </c>
      <c r="J51" s="15"/>
      <c r="K51" s="15">
        <v>2</v>
      </c>
      <c r="L51" s="15"/>
      <c r="M51" s="6" t="s">
        <v>179</v>
      </c>
      <c r="N51" s="7"/>
      <c r="O51" s="7"/>
      <c r="P51" s="7"/>
      <c r="Q51" s="7"/>
      <c r="R51" s="7"/>
      <c r="S51" s="7"/>
      <c r="T51" s="14"/>
    </row>
    <row r="52" spans="1:20" ht="25.5" x14ac:dyDescent="0.25">
      <c r="A52" s="102"/>
      <c r="B52" s="71"/>
      <c r="C52" s="81"/>
      <c r="D52" s="82"/>
      <c r="E52" s="21" t="s">
        <v>128</v>
      </c>
      <c r="F52" s="21" t="s">
        <v>126</v>
      </c>
      <c r="G52" s="15">
        <v>1</v>
      </c>
      <c r="H52" s="15"/>
      <c r="I52" s="15">
        <v>1</v>
      </c>
      <c r="J52" s="15"/>
      <c r="K52" s="15">
        <v>1</v>
      </c>
      <c r="L52" s="15"/>
      <c r="M52" s="6" t="s">
        <v>179</v>
      </c>
      <c r="N52" s="7"/>
      <c r="O52" s="7"/>
      <c r="P52" s="7"/>
      <c r="Q52" s="7"/>
      <c r="R52" s="7"/>
      <c r="S52" s="7"/>
      <c r="T52" s="14"/>
    </row>
    <row r="53" spans="1:20" ht="38.25" x14ac:dyDescent="0.25">
      <c r="A53" s="102"/>
      <c r="B53" s="71"/>
      <c r="C53" s="81"/>
      <c r="D53" s="82"/>
      <c r="E53" s="21" t="s">
        <v>124</v>
      </c>
      <c r="F53" s="21" t="s">
        <v>127</v>
      </c>
      <c r="G53" s="15"/>
      <c r="H53" s="15">
        <v>1</v>
      </c>
      <c r="I53" s="15"/>
      <c r="J53" s="15">
        <v>1</v>
      </c>
      <c r="K53" s="15"/>
      <c r="L53" s="15">
        <v>1</v>
      </c>
      <c r="M53" s="6" t="s">
        <v>180</v>
      </c>
      <c r="N53" s="7"/>
      <c r="O53" s="7"/>
      <c r="P53" s="7"/>
      <c r="Q53" s="7"/>
      <c r="R53" s="7"/>
      <c r="S53" s="7"/>
      <c r="T53" s="14"/>
    </row>
    <row r="54" spans="1:20" ht="14.25" x14ac:dyDescent="0.25">
      <c r="A54" s="102"/>
      <c r="B54" s="71"/>
      <c r="C54" s="81"/>
      <c r="D54" s="64" t="s">
        <v>85</v>
      </c>
      <c r="E54" s="21" t="s">
        <v>131</v>
      </c>
      <c r="F54" s="21" t="s">
        <v>130</v>
      </c>
      <c r="G54" s="15"/>
      <c r="H54" s="15">
        <v>1</v>
      </c>
      <c r="I54" s="15">
        <v>1</v>
      </c>
      <c r="J54" s="15">
        <v>1</v>
      </c>
      <c r="K54" s="15">
        <v>1</v>
      </c>
      <c r="L54" s="15">
        <v>1</v>
      </c>
      <c r="M54" s="15" t="s">
        <v>174</v>
      </c>
      <c r="N54" s="7"/>
      <c r="O54" s="7"/>
      <c r="P54" s="7"/>
      <c r="Q54" s="7"/>
      <c r="R54" s="7"/>
      <c r="S54" s="7"/>
      <c r="T54" s="14"/>
    </row>
    <row r="55" spans="1:20" ht="14.25" x14ac:dyDescent="0.25">
      <c r="A55" s="102"/>
      <c r="B55" s="71"/>
      <c r="C55" s="81"/>
      <c r="D55" s="64"/>
      <c r="E55" s="21" t="s">
        <v>132</v>
      </c>
      <c r="F55" s="21" t="s">
        <v>130</v>
      </c>
      <c r="G55" s="15"/>
      <c r="H55" s="15">
        <v>1</v>
      </c>
      <c r="I55" s="15"/>
      <c r="J55" s="15">
        <v>1</v>
      </c>
      <c r="K55" s="15"/>
      <c r="L55" s="15">
        <v>1</v>
      </c>
      <c r="M55" s="15" t="s">
        <v>174</v>
      </c>
      <c r="N55" s="7"/>
      <c r="O55" s="7"/>
      <c r="P55" s="7"/>
      <c r="Q55" s="7"/>
      <c r="R55" s="7"/>
      <c r="S55" s="7"/>
      <c r="T55" s="14"/>
    </row>
    <row r="56" spans="1:20" ht="38.25" x14ac:dyDescent="0.25">
      <c r="A56" s="102"/>
      <c r="B56" s="71"/>
      <c r="C56" s="81"/>
      <c r="D56" s="64"/>
      <c r="E56" s="21" t="s">
        <v>133</v>
      </c>
      <c r="F56" s="21" t="s">
        <v>125</v>
      </c>
      <c r="G56" s="15">
        <v>1</v>
      </c>
      <c r="H56" s="15">
        <v>1</v>
      </c>
      <c r="I56" s="15">
        <v>1</v>
      </c>
      <c r="J56" s="15">
        <v>1</v>
      </c>
      <c r="K56" s="15">
        <v>1</v>
      </c>
      <c r="L56" s="15"/>
      <c r="M56" s="6" t="s">
        <v>181</v>
      </c>
      <c r="N56" s="7"/>
      <c r="O56" s="7"/>
      <c r="P56" s="7"/>
      <c r="Q56" s="7"/>
      <c r="R56" s="7"/>
      <c r="S56" s="7"/>
      <c r="T56" s="14"/>
    </row>
    <row r="57" spans="1:20" ht="38.25" x14ac:dyDescent="0.25">
      <c r="A57" s="102"/>
      <c r="B57" s="71"/>
      <c r="C57" s="81"/>
      <c r="D57" s="64"/>
      <c r="E57" s="21" t="s">
        <v>129</v>
      </c>
      <c r="F57" s="21" t="s">
        <v>134</v>
      </c>
      <c r="G57" s="15"/>
      <c r="H57" s="15">
        <v>1</v>
      </c>
      <c r="I57" s="15"/>
      <c r="J57" s="15">
        <v>1</v>
      </c>
      <c r="K57" s="15"/>
      <c r="L57" s="15">
        <v>1</v>
      </c>
      <c r="M57" s="15" t="s">
        <v>174</v>
      </c>
      <c r="N57" s="7"/>
      <c r="O57" s="7"/>
      <c r="P57" s="7"/>
      <c r="Q57" s="7"/>
      <c r="R57" s="7"/>
      <c r="S57" s="7"/>
      <c r="T57" s="14"/>
    </row>
    <row r="58" spans="1:20" ht="25.5" x14ac:dyDescent="0.25">
      <c r="A58" s="102"/>
      <c r="B58" s="71"/>
      <c r="C58" s="81"/>
      <c r="D58" s="64" t="s">
        <v>86</v>
      </c>
      <c r="E58" s="21" t="s">
        <v>135</v>
      </c>
      <c r="F58" s="21" t="s">
        <v>125</v>
      </c>
      <c r="G58" s="15">
        <v>2</v>
      </c>
      <c r="H58" s="15">
        <v>2</v>
      </c>
      <c r="I58" s="15">
        <v>1</v>
      </c>
      <c r="J58" s="15">
        <v>1</v>
      </c>
      <c r="K58" s="15">
        <v>1</v>
      </c>
      <c r="L58" s="15">
        <v>1</v>
      </c>
      <c r="M58" s="15" t="s">
        <v>174</v>
      </c>
      <c r="N58" s="7"/>
      <c r="O58" s="7"/>
      <c r="P58" s="7"/>
      <c r="Q58" s="7"/>
      <c r="R58" s="7"/>
      <c r="S58" s="7"/>
      <c r="T58" s="14"/>
    </row>
    <row r="59" spans="1:20" ht="25.5" x14ac:dyDescent="0.25">
      <c r="A59" s="102"/>
      <c r="B59" s="71"/>
      <c r="C59" s="81"/>
      <c r="D59" s="64"/>
      <c r="E59" s="21" t="s">
        <v>136</v>
      </c>
      <c r="F59" s="21" t="s">
        <v>137</v>
      </c>
      <c r="G59" s="15">
        <v>1</v>
      </c>
      <c r="H59" s="15">
        <v>1</v>
      </c>
      <c r="I59" s="15">
        <v>1</v>
      </c>
      <c r="J59" s="15">
        <v>1</v>
      </c>
      <c r="K59" s="15">
        <v>1</v>
      </c>
      <c r="L59" s="15">
        <v>1</v>
      </c>
      <c r="M59" s="6" t="s">
        <v>182</v>
      </c>
      <c r="N59" s="7"/>
      <c r="O59" s="7"/>
      <c r="P59" s="7"/>
      <c r="Q59" s="7"/>
      <c r="R59" s="7"/>
      <c r="S59" s="7"/>
      <c r="T59" s="14"/>
    </row>
    <row r="60" spans="1:20" ht="18.600000000000001" customHeight="1" x14ac:dyDescent="0.25">
      <c r="A60" s="102"/>
      <c r="B60" s="65"/>
      <c r="C60" s="66"/>
      <c r="D60" s="66"/>
      <c r="E60" s="66"/>
      <c r="F60" s="66"/>
      <c r="G60" s="66"/>
      <c r="H60" s="66"/>
      <c r="I60" s="66"/>
      <c r="J60" s="66"/>
      <c r="K60" s="66"/>
      <c r="L60" s="66"/>
      <c r="M60" s="66"/>
      <c r="N60" s="66"/>
      <c r="O60" s="66"/>
      <c r="P60" s="66"/>
      <c r="Q60" s="66"/>
      <c r="R60" s="66"/>
      <c r="S60" s="66"/>
      <c r="T60" s="104"/>
    </row>
    <row r="61" spans="1:20" ht="25.5" x14ac:dyDescent="0.25">
      <c r="A61" s="102"/>
      <c r="B61" s="70" t="s">
        <v>39</v>
      </c>
      <c r="C61" s="122" t="s">
        <v>43</v>
      </c>
      <c r="D61" s="123" t="s">
        <v>87</v>
      </c>
      <c r="E61" s="124" t="s">
        <v>138</v>
      </c>
      <c r="F61" s="124" t="s">
        <v>143</v>
      </c>
      <c r="G61" s="125">
        <v>1</v>
      </c>
      <c r="H61" s="125"/>
      <c r="I61" s="125"/>
      <c r="J61" s="125"/>
      <c r="K61" s="125"/>
      <c r="L61" s="125"/>
      <c r="M61" s="125" t="s">
        <v>174</v>
      </c>
      <c r="N61" s="28"/>
      <c r="O61" s="28"/>
      <c r="P61" s="28"/>
      <c r="Q61" s="28"/>
      <c r="R61" s="28"/>
      <c r="S61" s="28"/>
      <c r="T61" s="29"/>
    </row>
    <row r="62" spans="1:20" ht="38.25" x14ac:dyDescent="0.25">
      <c r="A62" s="102"/>
      <c r="B62" s="71"/>
      <c r="C62" s="67"/>
      <c r="D62" s="64"/>
      <c r="E62" s="21" t="s">
        <v>139</v>
      </c>
      <c r="F62" s="21" t="s">
        <v>142</v>
      </c>
      <c r="G62" s="15"/>
      <c r="H62" s="15">
        <v>2</v>
      </c>
      <c r="I62" s="15"/>
      <c r="J62" s="15"/>
      <c r="K62" s="15"/>
      <c r="L62" s="15"/>
      <c r="M62" s="15" t="s">
        <v>174</v>
      </c>
      <c r="N62" s="7"/>
      <c r="O62" s="7"/>
      <c r="P62" s="7"/>
      <c r="Q62" s="7"/>
      <c r="R62" s="7"/>
      <c r="S62" s="7"/>
      <c r="T62" s="14"/>
    </row>
    <row r="63" spans="1:20" ht="51" x14ac:dyDescent="0.25">
      <c r="A63" s="102"/>
      <c r="B63" s="71"/>
      <c r="C63" s="67"/>
      <c r="D63" s="64"/>
      <c r="E63" s="21" t="s">
        <v>140</v>
      </c>
      <c r="F63" s="21" t="s">
        <v>142</v>
      </c>
      <c r="G63" s="15"/>
      <c r="H63" s="15">
        <v>1</v>
      </c>
      <c r="I63" s="15">
        <v>1</v>
      </c>
      <c r="J63" s="15">
        <v>1</v>
      </c>
      <c r="K63" s="15">
        <v>1</v>
      </c>
      <c r="L63" s="15">
        <v>1</v>
      </c>
      <c r="M63" s="15" t="s">
        <v>174</v>
      </c>
      <c r="N63" s="7"/>
      <c r="O63" s="7"/>
      <c r="P63" s="7"/>
      <c r="Q63" s="7"/>
      <c r="R63" s="7"/>
      <c r="S63" s="7"/>
      <c r="T63" s="14"/>
    </row>
    <row r="64" spans="1:20" ht="51" x14ac:dyDescent="0.25">
      <c r="A64" s="102"/>
      <c r="B64" s="71"/>
      <c r="C64" s="67"/>
      <c r="D64" s="64"/>
      <c r="E64" s="21" t="s">
        <v>141</v>
      </c>
      <c r="F64" s="21" t="s">
        <v>142</v>
      </c>
      <c r="G64" s="15"/>
      <c r="H64" s="15">
        <v>1</v>
      </c>
      <c r="I64" s="15">
        <v>1</v>
      </c>
      <c r="J64" s="15">
        <v>1</v>
      </c>
      <c r="K64" s="15">
        <v>1</v>
      </c>
      <c r="L64" s="15">
        <v>1</v>
      </c>
      <c r="M64" s="15" t="s">
        <v>174</v>
      </c>
      <c r="N64" s="7"/>
      <c r="O64" s="7"/>
      <c r="P64" s="7"/>
      <c r="Q64" s="7"/>
      <c r="R64" s="7"/>
      <c r="S64" s="7"/>
      <c r="T64" s="14"/>
    </row>
    <row r="65" spans="1:20" ht="25.5" x14ac:dyDescent="0.25">
      <c r="A65" s="102"/>
      <c r="B65" s="71"/>
      <c r="C65" s="67"/>
      <c r="D65" s="64" t="s">
        <v>88</v>
      </c>
      <c r="E65" s="21" t="s">
        <v>144</v>
      </c>
      <c r="F65" s="21" t="s">
        <v>145</v>
      </c>
      <c r="G65" s="15"/>
      <c r="H65" s="15">
        <v>1</v>
      </c>
      <c r="I65" s="15">
        <v>1</v>
      </c>
      <c r="J65" s="15">
        <v>1</v>
      </c>
      <c r="K65" s="15">
        <v>1</v>
      </c>
      <c r="L65" s="15">
        <v>1</v>
      </c>
      <c r="M65" s="6" t="s">
        <v>183</v>
      </c>
      <c r="N65" s="7"/>
      <c r="O65" s="7"/>
      <c r="P65" s="7"/>
      <c r="Q65" s="7"/>
      <c r="R65" s="7"/>
      <c r="S65" s="7"/>
      <c r="T65" s="14"/>
    </row>
    <row r="66" spans="1:20" ht="38.25" x14ac:dyDescent="0.25">
      <c r="A66" s="102"/>
      <c r="B66" s="71"/>
      <c r="C66" s="67"/>
      <c r="D66" s="64"/>
      <c r="E66" s="21" t="s">
        <v>146</v>
      </c>
      <c r="F66" s="21" t="s">
        <v>147</v>
      </c>
      <c r="G66" s="15">
        <v>1</v>
      </c>
      <c r="H66" s="15">
        <v>1</v>
      </c>
      <c r="I66" s="15">
        <v>1</v>
      </c>
      <c r="J66" s="15">
        <v>1</v>
      </c>
      <c r="K66" s="15">
        <v>1</v>
      </c>
      <c r="L66" s="15">
        <v>1</v>
      </c>
      <c r="M66" s="6" t="s">
        <v>183</v>
      </c>
      <c r="N66" s="7"/>
      <c r="O66" s="7"/>
      <c r="P66" s="7"/>
      <c r="Q66" s="7"/>
      <c r="R66" s="7"/>
      <c r="S66" s="7"/>
      <c r="T66" s="14"/>
    </row>
    <row r="67" spans="1:20" ht="25.5" x14ac:dyDescent="0.25">
      <c r="A67" s="102"/>
      <c r="B67" s="71"/>
      <c r="C67" s="67"/>
      <c r="D67" s="64" t="s">
        <v>89</v>
      </c>
      <c r="E67" s="21" t="s">
        <v>148</v>
      </c>
      <c r="F67" s="21" t="s">
        <v>151</v>
      </c>
      <c r="G67" s="15"/>
      <c r="H67" s="15">
        <v>1</v>
      </c>
      <c r="I67" s="15">
        <v>1</v>
      </c>
      <c r="J67" s="15">
        <v>1</v>
      </c>
      <c r="K67" s="15">
        <v>1</v>
      </c>
      <c r="L67" s="15">
        <v>1</v>
      </c>
      <c r="M67" s="6" t="s">
        <v>206</v>
      </c>
      <c r="N67" s="17"/>
      <c r="O67" s="17"/>
      <c r="P67" s="17"/>
      <c r="Q67" s="17"/>
      <c r="R67" s="17"/>
      <c r="S67" s="17"/>
      <c r="T67" s="18"/>
    </row>
    <row r="68" spans="1:20" ht="25.5" x14ac:dyDescent="0.25">
      <c r="A68" s="102"/>
      <c r="B68" s="71"/>
      <c r="C68" s="67"/>
      <c r="D68" s="64"/>
      <c r="E68" s="21" t="s">
        <v>149</v>
      </c>
      <c r="F68" s="21" t="s">
        <v>151</v>
      </c>
      <c r="G68" s="15"/>
      <c r="H68" s="15">
        <v>1</v>
      </c>
      <c r="I68" s="15">
        <v>1</v>
      </c>
      <c r="J68" s="15">
        <v>1</v>
      </c>
      <c r="K68" s="15">
        <v>1</v>
      </c>
      <c r="L68" s="15">
        <v>1</v>
      </c>
      <c r="M68" s="6" t="s">
        <v>206</v>
      </c>
      <c r="N68" s="17"/>
      <c r="O68" s="17"/>
      <c r="P68" s="17"/>
      <c r="Q68" s="17"/>
      <c r="R68" s="17"/>
      <c r="S68" s="17"/>
      <c r="T68" s="18"/>
    </row>
    <row r="69" spans="1:20" ht="25.5" x14ac:dyDescent="0.25">
      <c r="A69" s="102"/>
      <c r="B69" s="71"/>
      <c r="C69" s="67"/>
      <c r="D69" s="64"/>
      <c r="E69" s="21" t="s">
        <v>150</v>
      </c>
      <c r="F69" s="21" t="s">
        <v>151</v>
      </c>
      <c r="G69" s="15"/>
      <c r="H69" s="15">
        <v>1</v>
      </c>
      <c r="I69" s="15">
        <v>1</v>
      </c>
      <c r="J69" s="15">
        <v>1</v>
      </c>
      <c r="K69" s="15">
        <v>1</v>
      </c>
      <c r="L69" s="15">
        <v>1</v>
      </c>
      <c r="M69" s="6" t="s">
        <v>206</v>
      </c>
      <c r="N69" s="17"/>
      <c r="O69" s="17"/>
      <c r="P69" s="17"/>
      <c r="Q69" s="17"/>
      <c r="R69" s="17"/>
      <c r="S69" s="17"/>
      <c r="T69" s="18"/>
    </row>
    <row r="70" spans="1:20" ht="51" x14ac:dyDescent="0.25">
      <c r="A70" s="102"/>
      <c r="B70" s="71"/>
      <c r="C70" s="67"/>
      <c r="D70" s="64" t="s">
        <v>90</v>
      </c>
      <c r="E70" s="21" t="s">
        <v>156</v>
      </c>
      <c r="F70" s="21" t="s">
        <v>153</v>
      </c>
      <c r="G70" s="15">
        <v>1</v>
      </c>
      <c r="H70" s="15"/>
      <c r="I70" s="15"/>
      <c r="J70" s="15"/>
      <c r="K70" s="15"/>
      <c r="L70" s="15"/>
      <c r="M70" s="6" t="s">
        <v>206</v>
      </c>
      <c r="N70" s="7"/>
      <c r="O70" s="7"/>
      <c r="P70" s="7"/>
      <c r="Q70" s="7"/>
      <c r="R70" s="7"/>
      <c r="S70" s="7"/>
      <c r="T70" s="14"/>
    </row>
    <row r="71" spans="1:20" ht="38.25" x14ac:dyDescent="0.25">
      <c r="A71" s="102"/>
      <c r="B71" s="71"/>
      <c r="C71" s="67"/>
      <c r="D71" s="64"/>
      <c r="E71" s="21" t="s">
        <v>157</v>
      </c>
      <c r="F71" s="21" t="s">
        <v>154</v>
      </c>
      <c r="G71" s="15"/>
      <c r="H71" s="15">
        <v>1</v>
      </c>
      <c r="I71" s="15"/>
      <c r="J71" s="15">
        <v>1</v>
      </c>
      <c r="K71" s="15"/>
      <c r="L71" s="15">
        <v>1</v>
      </c>
      <c r="M71" s="6" t="s">
        <v>206</v>
      </c>
      <c r="N71" s="7"/>
      <c r="O71" s="7"/>
      <c r="P71" s="7"/>
      <c r="Q71" s="7"/>
      <c r="R71" s="7"/>
      <c r="S71" s="7"/>
      <c r="T71" s="14"/>
    </row>
    <row r="72" spans="1:20" ht="40.15" customHeight="1" x14ac:dyDescent="0.25">
      <c r="A72" s="102"/>
      <c r="B72" s="71"/>
      <c r="C72" s="67"/>
      <c r="D72" s="64"/>
      <c r="E72" s="21" t="s">
        <v>152</v>
      </c>
      <c r="F72" s="21" t="s">
        <v>155</v>
      </c>
      <c r="G72" s="15"/>
      <c r="H72" s="15">
        <v>1</v>
      </c>
      <c r="I72" s="15">
        <v>1</v>
      </c>
      <c r="J72" s="15">
        <v>1</v>
      </c>
      <c r="K72" s="15">
        <v>1</v>
      </c>
      <c r="L72" s="15">
        <v>1</v>
      </c>
      <c r="M72" s="6" t="s">
        <v>206</v>
      </c>
      <c r="N72" s="17"/>
      <c r="O72" s="17"/>
      <c r="P72" s="17"/>
      <c r="Q72" s="17"/>
      <c r="R72" s="17"/>
      <c r="S72" s="17"/>
      <c r="T72" s="18"/>
    </row>
    <row r="73" spans="1:20" ht="18.600000000000001" customHeight="1" x14ac:dyDescent="0.25">
      <c r="A73" s="102"/>
      <c r="B73" s="65"/>
      <c r="C73" s="66"/>
      <c r="D73" s="66"/>
      <c r="E73" s="66"/>
      <c r="F73" s="66"/>
      <c r="G73" s="66"/>
      <c r="H73" s="66"/>
      <c r="I73" s="66"/>
      <c r="J73" s="66"/>
      <c r="K73" s="66"/>
      <c r="L73" s="66"/>
      <c r="M73" s="66"/>
      <c r="N73" s="66"/>
      <c r="O73" s="66"/>
      <c r="P73" s="66"/>
      <c r="Q73" s="66"/>
      <c r="R73" s="66"/>
      <c r="S73" s="66"/>
      <c r="T73" s="104"/>
    </row>
    <row r="74" spans="1:20" ht="25.5" x14ac:dyDescent="0.25">
      <c r="A74" s="102"/>
      <c r="B74" s="68" t="s">
        <v>40</v>
      </c>
      <c r="C74" s="67" t="s">
        <v>44</v>
      </c>
      <c r="D74" s="64" t="s">
        <v>91</v>
      </c>
      <c r="E74" s="21" t="s">
        <v>158</v>
      </c>
      <c r="F74" s="21" t="s">
        <v>160</v>
      </c>
      <c r="G74" s="15"/>
      <c r="H74" s="15"/>
      <c r="I74" s="15"/>
      <c r="J74" s="15">
        <v>1</v>
      </c>
      <c r="K74" s="15"/>
      <c r="L74" s="15">
        <v>1</v>
      </c>
      <c r="M74" s="6" t="s">
        <v>206</v>
      </c>
      <c r="N74" s="7"/>
      <c r="O74" s="7"/>
      <c r="P74" s="7"/>
      <c r="Q74" s="7"/>
      <c r="R74" s="7"/>
      <c r="S74" s="7"/>
      <c r="T74" s="14"/>
    </row>
    <row r="75" spans="1:20" ht="63.75" x14ac:dyDescent="0.25">
      <c r="A75" s="102"/>
      <c r="B75" s="69"/>
      <c r="C75" s="67"/>
      <c r="D75" s="64"/>
      <c r="E75" s="21" t="s">
        <v>159</v>
      </c>
      <c r="F75" s="21" t="s">
        <v>161</v>
      </c>
      <c r="G75" s="15"/>
      <c r="H75" s="15"/>
      <c r="I75" s="15"/>
      <c r="J75" s="15">
        <v>1</v>
      </c>
      <c r="K75" s="15"/>
      <c r="L75" s="15"/>
      <c r="M75" s="6" t="s">
        <v>214</v>
      </c>
      <c r="N75" s="7"/>
      <c r="O75" s="7"/>
      <c r="P75" s="7"/>
      <c r="Q75" s="7"/>
      <c r="R75" s="7"/>
      <c r="S75" s="7"/>
      <c r="T75" s="14"/>
    </row>
    <row r="76" spans="1:20" ht="25.5" x14ac:dyDescent="0.25">
      <c r="A76" s="102"/>
      <c r="B76" s="69"/>
      <c r="C76" s="67"/>
      <c r="D76" s="64" t="s">
        <v>92</v>
      </c>
      <c r="E76" s="21" t="s">
        <v>164</v>
      </c>
      <c r="F76" s="21" t="s">
        <v>165</v>
      </c>
      <c r="G76" s="15"/>
      <c r="H76" s="15">
        <v>1</v>
      </c>
      <c r="I76" s="15"/>
      <c r="J76" s="15"/>
      <c r="K76" s="15"/>
      <c r="L76" s="15"/>
      <c r="M76" s="6" t="s">
        <v>206</v>
      </c>
      <c r="N76" s="7"/>
      <c r="O76" s="7"/>
      <c r="P76" s="7"/>
      <c r="Q76" s="7"/>
      <c r="R76" s="7"/>
      <c r="S76" s="7"/>
      <c r="T76" s="14"/>
    </row>
    <row r="77" spans="1:20" ht="51" x14ac:dyDescent="0.25">
      <c r="A77" s="102"/>
      <c r="B77" s="69"/>
      <c r="C77" s="67"/>
      <c r="D77" s="64"/>
      <c r="E77" s="21" t="s">
        <v>163</v>
      </c>
      <c r="F77" s="21" t="s">
        <v>162</v>
      </c>
      <c r="G77" s="15"/>
      <c r="H77" s="15">
        <v>1</v>
      </c>
      <c r="I77" s="15"/>
      <c r="J77" s="15">
        <v>1</v>
      </c>
      <c r="K77" s="15"/>
      <c r="L77" s="15">
        <v>1</v>
      </c>
      <c r="M77" s="6" t="s">
        <v>215</v>
      </c>
      <c r="N77" s="7"/>
      <c r="O77" s="7"/>
      <c r="P77" s="7"/>
      <c r="Q77" s="7"/>
      <c r="R77" s="7"/>
      <c r="S77" s="7"/>
      <c r="T77" s="14"/>
    </row>
    <row r="78" spans="1:20" ht="51" x14ac:dyDescent="0.25">
      <c r="A78" s="102"/>
      <c r="B78" s="69"/>
      <c r="C78" s="67"/>
      <c r="D78" s="64" t="s">
        <v>93</v>
      </c>
      <c r="E78" s="21" t="s">
        <v>166</v>
      </c>
      <c r="F78" s="21" t="s">
        <v>169</v>
      </c>
      <c r="G78" s="38"/>
      <c r="H78" s="15">
        <v>1</v>
      </c>
      <c r="I78" s="15"/>
      <c r="J78" s="15">
        <v>1</v>
      </c>
      <c r="K78" s="15"/>
      <c r="L78" s="15">
        <v>1</v>
      </c>
      <c r="M78" s="6" t="s">
        <v>215</v>
      </c>
      <c r="N78" s="39"/>
      <c r="O78" s="39"/>
      <c r="P78" s="39"/>
      <c r="Q78" s="39"/>
      <c r="R78" s="39"/>
      <c r="S78" s="39"/>
      <c r="T78" s="105"/>
    </row>
    <row r="79" spans="1:20" ht="51" x14ac:dyDescent="0.25">
      <c r="A79" s="102"/>
      <c r="B79" s="69"/>
      <c r="C79" s="67"/>
      <c r="D79" s="64"/>
      <c r="E79" s="21" t="s">
        <v>168</v>
      </c>
      <c r="F79" s="21" t="s">
        <v>170</v>
      </c>
      <c r="G79" s="38"/>
      <c r="H79" s="15">
        <v>1</v>
      </c>
      <c r="I79" s="15"/>
      <c r="J79" s="15">
        <v>1</v>
      </c>
      <c r="K79" s="15"/>
      <c r="L79" s="15">
        <v>1</v>
      </c>
      <c r="M79" s="6" t="s">
        <v>215</v>
      </c>
      <c r="N79" s="39"/>
      <c r="O79" s="39"/>
      <c r="P79" s="39"/>
      <c r="Q79" s="39"/>
      <c r="R79" s="39"/>
      <c r="S79" s="39"/>
      <c r="T79" s="105"/>
    </row>
    <row r="80" spans="1:20" ht="51" x14ac:dyDescent="0.25">
      <c r="A80" s="102"/>
      <c r="B80" s="69"/>
      <c r="C80" s="67"/>
      <c r="D80" s="64"/>
      <c r="E80" s="21" t="s">
        <v>167</v>
      </c>
      <c r="F80" s="21" t="s">
        <v>171</v>
      </c>
      <c r="G80" s="16">
        <v>1</v>
      </c>
      <c r="H80" s="15"/>
      <c r="I80" s="15"/>
      <c r="J80" s="15"/>
      <c r="K80" s="15"/>
      <c r="L80" s="15"/>
      <c r="M80" s="6" t="s">
        <v>215</v>
      </c>
      <c r="N80" s="39"/>
      <c r="O80" s="39"/>
      <c r="P80" s="39"/>
      <c r="Q80" s="39"/>
      <c r="R80" s="39"/>
      <c r="S80" s="39"/>
      <c r="T80" s="105"/>
    </row>
    <row r="81" spans="1:20" ht="51.75" thickBot="1" x14ac:dyDescent="0.3">
      <c r="A81" s="106"/>
      <c r="B81" s="107"/>
      <c r="C81" s="108"/>
      <c r="D81" s="109"/>
      <c r="E81" s="110" t="s">
        <v>173</v>
      </c>
      <c r="F81" s="110" t="s">
        <v>172</v>
      </c>
      <c r="G81" s="111"/>
      <c r="H81" s="111"/>
      <c r="I81" s="111"/>
      <c r="J81" s="112">
        <v>1</v>
      </c>
      <c r="K81" s="111"/>
      <c r="L81" s="111"/>
      <c r="M81" s="113" t="s">
        <v>215</v>
      </c>
      <c r="N81" s="114"/>
      <c r="O81" s="114"/>
      <c r="P81" s="114"/>
      <c r="Q81" s="114"/>
      <c r="R81" s="114"/>
      <c r="S81" s="114"/>
      <c r="T81" s="115"/>
    </row>
    <row r="82" spans="1:20" ht="40.15" customHeight="1" x14ac:dyDescent="0.25">
      <c r="B82" s="40"/>
      <c r="C82" s="40"/>
      <c r="D82" s="40"/>
      <c r="E82" s="41"/>
      <c r="F82" s="40"/>
      <c r="G82" s="40"/>
      <c r="H82" s="40"/>
      <c r="I82" s="40"/>
      <c r="J82" s="40"/>
      <c r="K82" s="40"/>
      <c r="L82" s="40"/>
      <c r="M82" s="42"/>
      <c r="N82" s="40"/>
      <c r="O82" s="40"/>
      <c r="P82" s="40"/>
      <c r="Q82" s="40"/>
      <c r="R82" s="40"/>
      <c r="S82" s="40"/>
    </row>
    <row r="83" spans="1:20" ht="14.25" x14ac:dyDescent="0.25">
      <c r="B83" s="63" t="s">
        <v>199</v>
      </c>
      <c r="C83" s="63"/>
      <c r="D83" s="40"/>
      <c r="E83" s="41"/>
      <c r="F83" s="40"/>
      <c r="G83" s="40"/>
      <c r="H83" s="40"/>
      <c r="I83" s="40"/>
      <c r="J83" s="40"/>
      <c r="K83" s="40"/>
      <c r="L83" s="40"/>
      <c r="M83" s="42"/>
      <c r="N83" s="40"/>
      <c r="O83" s="40"/>
      <c r="P83" s="40"/>
      <c r="Q83" s="40"/>
      <c r="R83" s="40"/>
      <c r="S83" s="40"/>
    </row>
    <row r="84" spans="1:20" ht="76.5" x14ac:dyDescent="0.2">
      <c r="B84" s="32" t="s">
        <v>200</v>
      </c>
      <c r="C84" s="33" t="s">
        <v>184</v>
      </c>
      <c r="D84" s="40"/>
      <c r="E84" s="41"/>
      <c r="F84" s="40"/>
      <c r="G84" s="40"/>
      <c r="H84" s="40"/>
      <c r="I84" s="40"/>
      <c r="J84" s="40"/>
      <c r="K84" s="40"/>
      <c r="L84" s="40"/>
      <c r="M84" s="42"/>
      <c r="N84" s="40"/>
      <c r="O84" s="40"/>
      <c r="P84" s="40"/>
      <c r="Q84" s="40"/>
      <c r="R84" s="40"/>
      <c r="S84" s="40"/>
    </row>
    <row r="85" spans="1:20" ht="14.25" x14ac:dyDescent="0.25">
      <c r="B85" s="34" t="s">
        <v>185</v>
      </c>
      <c r="C85" s="6" t="s">
        <v>186</v>
      </c>
      <c r="D85" s="40"/>
      <c r="E85" s="41"/>
      <c r="F85" s="40"/>
      <c r="G85" s="40"/>
      <c r="H85" s="40"/>
      <c r="I85" s="40"/>
      <c r="J85" s="40"/>
      <c r="K85" s="40"/>
      <c r="L85" s="40"/>
      <c r="M85" s="42"/>
      <c r="N85" s="40"/>
      <c r="O85" s="40"/>
      <c r="P85" s="40"/>
      <c r="Q85" s="40"/>
      <c r="R85" s="40"/>
      <c r="S85" s="40"/>
    </row>
    <row r="86" spans="1:20" ht="38.25" x14ac:dyDescent="0.25">
      <c r="B86" s="34" t="s">
        <v>187</v>
      </c>
      <c r="C86" s="6" t="s">
        <v>175</v>
      </c>
      <c r="D86" s="40"/>
      <c r="E86" s="41"/>
      <c r="F86" s="40"/>
      <c r="G86" s="40"/>
      <c r="H86" s="40"/>
      <c r="I86" s="40"/>
      <c r="J86" s="40"/>
      <c r="K86" s="40"/>
      <c r="L86" s="40"/>
      <c r="M86" s="42"/>
      <c r="N86" s="40"/>
      <c r="O86" s="40"/>
      <c r="P86" s="40"/>
      <c r="Q86" s="40"/>
      <c r="R86" s="40"/>
      <c r="S86" s="40"/>
    </row>
    <row r="87" spans="1:20" ht="38.25" x14ac:dyDescent="0.25">
      <c r="B87" s="34" t="s">
        <v>188</v>
      </c>
      <c r="C87" s="6" t="s">
        <v>189</v>
      </c>
      <c r="D87" s="40"/>
      <c r="E87" s="41"/>
      <c r="F87" s="40"/>
      <c r="G87" s="40"/>
      <c r="H87" s="40"/>
      <c r="I87" s="40"/>
      <c r="J87" s="40"/>
      <c r="K87" s="40"/>
      <c r="L87" s="40"/>
      <c r="M87" s="42"/>
      <c r="N87" s="40"/>
      <c r="O87" s="40"/>
      <c r="P87" s="40"/>
      <c r="Q87" s="40"/>
      <c r="R87" s="40"/>
      <c r="S87" s="40"/>
    </row>
    <row r="88" spans="1:20" ht="25.5" x14ac:dyDescent="0.25">
      <c r="B88" s="34" t="s">
        <v>190</v>
      </c>
      <c r="C88" s="6" t="s">
        <v>191</v>
      </c>
      <c r="D88" s="40"/>
      <c r="E88" s="41"/>
      <c r="F88" s="40"/>
      <c r="G88" s="40"/>
      <c r="H88" s="40"/>
      <c r="I88" s="40"/>
      <c r="J88" s="40"/>
      <c r="K88" s="40"/>
      <c r="L88" s="40"/>
      <c r="M88" s="42"/>
      <c r="N88" s="40"/>
      <c r="O88" s="40"/>
      <c r="P88" s="40"/>
      <c r="Q88" s="40"/>
      <c r="R88" s="40"/>
      <c r="S88" s="40"/>
    </row>
    <row r="89" spans="1:20" ht="25.5" x14ac:dyDescent="0.25">
      <c r="B89" s="34" t="s">
        <v>201</v>
      </c>
      <c r="C89" s="6" t="s">
        <v>192</v>
      </c>
      <c r="D89" s="40"/>
      <c r="E89" s="41"/>
      <c r="F89" s="40"/>
      <c r="G89" s="40"/>
      <c r="H89" s="40"/>
      <c r="I89" s="40"/>
      <c r="J89" s="40"/>
      <c r="K89" s="40"/>
      <c r="L89" s="40"/>
      <c r="M89" s="42"/>
      <c r="N89" s="40"/>
      <c r="O89" s="40"/>
      <c r="P89" s="40"/>
      <c r="Q89" s="40"/>
      <c r="R89" s="40"/>
      <c r="S89" s="40"/>
    </row>
    <row r="90" spans="1:20" ht="51" x14ac:dyDescent="0.25">
      <c r="B90" s="34" t="s">
        <v>193</v>
      </c>
      <c r="C90" s="6" t="s">
        <v>194</v>
      </c>
      <c r="D90" s="40"/>
      <c r="E90" s="41"/>
      <c r="F90" s="40"/>
      <c r="G90" s="40"/>
      <c r="H90" s="40"/>
      <c r="I90" s="40"/>
      <c r="J90" s="40"/>
      <c r="K90" s="40"/>
      <c r="L90" s="40"/>
      <c r="M90" s="42"/>
      <c r="N90" s="40"/>
      <c r="O90" s="40"/>
      <c r="P90" s="40"/>
      <c r="Q90" s="40"/>
      <c r="R90" s="40"/>
      <c r="S90" s="40"/>
    </row>
    <row r="91" spans="1:20" ht="25.5" x14ac:dyDescent="0.25">
      <c r="B91" s="34" t="s">
        <v>195</v>
      </c>
      <c r="C91" s="6" t="s">
        <v>196</v>
      </c>
      <c r="D91" s="40"/>
      <c r="E91" s="41"/>
      <c r="F91" s="40"/>
      <c r="G91" s="40"/>
      <c r="H91" s="40"/>
      <c r="I91" s="40"/>
      <c r="J91" s="40"/>
      <c r="K91" s="40"/>
      <c r="L91" s="40"/>
      <c r="M91" s="42"/>
      <c r="N91" s="40"/>
      <c r="O91" s="40"/>
      <c r="P91" s="40"/>
      <c r="Q91" s="40"/>
      <c r="R91" s="40"/>
      <c r="S91" s="40"/>
    </row>
    <row r="92" spans="1:20" ht="25.5" x14ac:dyDescent="0.25">
      <c r="B92" s="34" t="s">
        <v>202</v>
      </c>
      <c r="C92" s="6" t="s">
        <v>197</v>
      </c>
    </row>
    <row r="93" spans="1:20" ht="14.25" x14ac:dyDescent="0.25">
      <c r="B93" s="34" t="s">
        <v>203</v>
      </c>
      <c r="C93" s="6" t="s">
        <v>198</v>
      </c>
    </row>
    <row r="94" spans="1:20" ht="25.5" x14ac:dyDescent="0.25">
      <c r="B94" s="34" t="s">
        <v>204</v>
      </c>
      <c r="C94" s="6" t="s">
        <v>174</v>
      </c>
    </row>
    <row r="95" spans="1:20" ht="25.5" x14ac:dyDescent="0.25">
      <c r="B95" s="34" t="s">
        <v>213</v>
      </c>
      <c r="C95" s="6" t="s">
        <v>212</v>
      </c>
    </row>
    <row r="96" spans="1:20" ht="23.45" customHeight="1" x14ac:dyDescent="0.25">
      <c r="B96" s="34" t="s">
        <v>217</v>
      </c>
      <c r="C96" s="6" t="s">
        <v>216</v>
      </c>
    </row>
  </sheetData>
  <mergeCells count="47">
    <mergeCell ref="C45:T45"/>
    <mergeCell ref="B27:T27"/>
    <mergeCell ref="D46:D48"/>
    <mergeCell ref="D49:D50"/>
    <mergeCell ref="D54:D57"/>
    <mergeCell ref="D58:D59"/>
    <mergeCell ref="B46:B59"/>
    <mergeCell ref="C46:C59"/>
    <mergeCell ref="D51:D53"/>
    <mergeCell ref="C28:C44"/>
    <mergeCell ref="B28:B44"/>
    <mergeCell ref="D35:D36"/>
    <mergeCell ref="D37:D38"/>
    <mergeCell ref="D39:D44"/>
    <mergeCell ref="B60:T60"/>
    <mergeCell ref="A4:D4"/>
    <mergeCell ref="D20:D21"/>
    <mergeCell ref="D22:D26"/>
    <mergeCell ref="D17:D19"/>
    <mergeCell ref="D13:D16"/>
    <mergeCell ref="D7:D12"/>
    <mergeCell ref="C7:C26"/>
    <mergeCell ref="B7:B26"/>
    <mergeCell ref="O5:T5"/>
    <mergeCell ref="G5:L5"/>
    <mergeCell ref="A5:F5"/>
    <mergeCell ref="D28:D31"/>
    <mergeCell ref="D32:D34"/>
    <mergeCell ref="F7:L7"/>
    <mergeCell ref="F13:L13"/>
    <mergeCell ref="F17:L17"/>
    <mergeCell ref="N7:T7"/>
    <mergeCell ref="N13:T13"/>
    <mergeCell ref="N17:T17"/>
    <mergeCell ref="B83:C83"/>
    <mergeCell ref="D76:D77"/>
    <mergeCell ref="D61:D64"/>
    <mergeCell ref="D78:D81"/>
    <mergeCell ref="C74:C81"/>
    <mergeCell ref="B74:B81"/>
    <mergeCell ref="B61:B72"/>
    <mergeCell ref="C61:C72"/>
    <mergeCell ref="D67:D69"/>
    <mergeCell ref="D70:D72"/>
    <mergeCell ref="D74:D75"/>
    <mergeCell ref="D65:D66"/>
    <mergeCell ref="B73:T7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0E11D-5282-4379-9FD8-072B72C7CD7B}">
  <sheetPr>
    <tabColor rgb="FF0B5A73"/>
  </sheetPr>
  <dimension ref="A1:N37"/>
  <sheetViews>
    <sheetView showGridLines="0" zoomScale="94" workbookViewId="0">
      <selection activeCell="N30" sqref="N30"/>
    </sheetView>
  </sheetViews>
  <sheetFormatPr baseColWidth="10" defaultRowHeight="15" x14ac:dyDescent="0.25"/>
  <cols>
    <col min="1" max="1" width="13.7109375" customWidth="1"/>
    <col min="2" max="4" width="12.28515625" customWidth="1"/>
    <col min="5" max="5" width="3.28515625" customWidth="1"/>
    <col min="6" max="6" width="28.7109375" customWidth="1"/>
    <col min="7" max="7" width="12.5703125" customWidth="1"/>
    <col min="8" max="8" width="3.28515625" customWidth="1"/>
    <col min="9" max="13" width="13.28515625" customWidth="1"/>
    <col min="14" max="14" width="12.28515625" customWidth="1"/>
  </cols>
  <sheetData>
    <row r="1" spans="1:14" ht="28.9" customHeight="1" x14ac:dyDescent="0.25">
      <c r="A1" s="53" t="s">
        <v>242</v>
      </c>
      <c r="B1" s="53"/>
      <c r="C1" s="53"/>
      <c r="D1" s="53"/>
      <c r="E1" s="53"/>
      <c r="F1" s="53"/>
      <c r="G1" s="53"/>
      <c r="H1" s="53"/>
      <c r="I1" s="53"/>
      <c r="J1" s="53"/>
      <c r="K1" s="53"/>
      <c r="L1" s="53"/>
      <c r="M1" s="53"/>
      <c r="N1" s="53"/>
    </row>
    <row r="2" spans="1:14" ht="28.9" customHeight="1" x14ac:dyDescent="0.25">
      <c r="A2" s="53"/>
      <c r="B2" s="53"/>
      <c r="C2" s="53"/>
      <c r="D2" s="53"/>
      <c r="E2" s="53"/>
      <c r="F2" s="53"/>
      <c r="G2" s="53"/>
      <c r="H2" s="53"/>
      <c r="I2" s="53"/>
      <c r="J2" s="53"/>
      <c r="K2" s="53"/>
      <c r="L2" s="53"/>
      <c r="M2" s="53"/>
      <c r="N2" s="53"/>
    </row>
    <row r="3" spans="1:14" ht="21" customHeight="1" x14ac:dyDescent="0.25">
      <c r="A3" s="54" t="s">
        <v>220</v>
      </c>
      <c r="B3" s="54"/>
      <c r="C3" s="54"/>
      <c r="D3" s="54"/>
      <c r="E3" s="54"/>
      <c r="F3" s="54"/>
      <c r="G3" s="54"/>
      <c r="H3" s="54"/>
      <c r="I3" s="54"/>
      <c r="J3" s="54"/>
      <c r="K3" s="54"/>
      <c r="L3" s="54"/>
      <c r="M3" s="54"/>
      <c r="N3" s="54"/>
    </row>
    <row r="4" spans="1:14" x14ac:dyDescent="0.25">
      <c r="A4" s="43"/>
      <c r="B4" s="43"/>
      <c r="C4" s="43"/>
      <c r="D4" s="43"/>
      <c r="E4" s="43"/>
      <c r="F4" s="43"/>
      <c r="G4" s="43"/>
      <c r="H4" s="43"/>
      <c r="I4" s="43"/>
      <c r="J4" s="43"/>
      <c r="K4" s="43"/>
      <c r="L4" s="43"/>
      <c r="M4" s="43"/>
      <c r="N4" s="43"/>
    </row>
    <row r="5" spans="1:14" ht="22.15" customHeight="1" x14ac:dyDescent="0.25">
      <c r="A5" s="55" t="s">
        <v>221</v>
      </c>
      <c r="B5" s="55"/>
      <c r="C5" s="55"/>
      <c r="D5" s="43"/>
      <c r="E5" s="57" t="s">
        <v>222</v>
      </c>
      <c r="F5" s="57"/>
      <c r="G5" s="57"/>
      <c r="H5" s="43"/>
      <c r="I5" s="59" t="s">
        <v>223</v>
      </c>
      <c r="J5" s="59"/>
      <c r="K5" s="59"/>
      <c r="L5" s="43"/>
      <c r="M5" s="61" t="s">
        <v>224</v>
      </c>
      <c r="N5" s="61"/>
    </row>
    <row r="6" spans="1:14" ht="28.15" customHeight="1" x14ac:dyDescent="0.25">
      <c r="A6" s="56">
        <f>COUNTA(Hoja1!$F$7:$F$81)</f>
        <v>68</v>
      </c>
      <c r="B6" s="56"/>
      <c r="C6" s="56"/>
      <c r="D6" s="43"/>
      <c r="E6" s="58">
        <f>COUNT(Hoja1!$G$7:$L$81)</f>
        <v>190</v>
      </c>
      <c r="F6" s="58"/>
      <c r="G6" s="58"/>
      <c r="H6" s="43"/>
      <c r="I6" s="60">
        <f>COUNT(Hoja1!$O$7:$T$81)</f>
        <v>0</v>
      </c>
      <c r="J6" s="60"/>
      <c r="K6" s="60"/>
      <c r="L6" s="43"/>
      <c r="M6" s="62">
        <f>IFERROR(COUNT(Hoja1!$O$7:$T$81)/COUNT(Hoja1!$G$7:$L$81),0)</f>
        <v>0</v>
      </c>
      <c r="N6" s="62"/>
    </row>
    <row r="7" spans="1:14" ht="28.15" customHeight="1" x14ac:dyDescent="0.25">
      <c r="A7" s="56"/>
      <c r="B7" s="56"/>
      <c r="C7" s="56"/>
      <c r="D7" s="43"/>
      <c r="E7" s="58"/>
      <c r="F7" s="58"/>
      <c r="G7" s="58"/>
      <c r="H7" s="43"/>
      <c r="I7" s="60"/>
      <c r="J7" s="60"/>
      <c r="K7" s="60"/>
      <c r="L7" s="43"/>
      <c r="M7" s="62"/>
      <c r="N7" s="62"/>
    </row>
    <row r="8" spans="1:14" x14ac:dyDescent="0.25">
      <c r="A8" s="43"/>
      <c r="B8" s="43"/>
      <c r="C8" s="43"/>
      <c r="D8" s="43"/>
      <c r="E8" s="43"/>
      <c r="F8" s="43"/>
      <c r="G8" s="43"/>
      <c r="H8" s="43"/>
      <c r="I8" s="43"/>
      <c r="J8" s="43"/>
      <c r="K8" s="43"/>
      <c r="L8" s="43"/>
      <c r="M8" s="43"/>
      <c r="N8" s="43"/>
    </row>
    <row r="9" spans="1:14" ht="22.15" customHeight="1" x14ac:dyDescent="0.25">
      <c r="A9" s="49" t="s">
        <v>225</v>
      </c>
      <c r="B9" s="49"/>
      <c r="C9" s="49"/>
      <c r="D9" s="49"/>
      <c r="E9" s="49"/>
      <c r="F9" s="49"/>
      <c r="G9" s="49"/>
      <c r="H9" s="49"/>
      <c r="I9" s="49"/>
      <c r="J9" s="49"/>
      <c r="K9" s="49"/>
      <c r="L9" s="49"/>
      <c r="M9" s="49"/>
      <c r="N9" s="49"/>
    </row>
    <row r="10" spans="1:14" x14ac:dyDescent="0.25">
      <c r="A10" s="43"/>
      <c r="B10" s="43"/>
      <c r="C10" s="43"/>
      <c r="D10" s="43"/>
      <c r="E10" s="43"/>
      <c r="F10" s="43"/>
      <c r="G10" s="43"/>
      <c r="H10" s="43"/>
      <c r="I10" s="43"/>
      <c r="J10" s="43"/>
      <c r="K10" s="43"/>
      <c r="L10" s="43"/>
      <c r="M10" s="43"/>
      <c r="N10" s="43"/>
    </row>
    <row r="11" spans="1:14" x14ac:dyDescent="0.25">
      <c r="A11" s="43"/>
      <c r="B11" s="43"/>
      <c r="C11" s="43"/>
      <c r="D11" s="43"/>
      <c r="E11" s="43"/>
      <c r="F11" s="43"/>
      <c r="G11" s="43"/>
      <c r="H11" s="43"/>
      <c r="I11" s="43"/>
      <c r="J11" s="43"/>
      <c r="K11" s="43"/>
      <c r="L11" s="43"/>
      <c r="M11" s="43"/>
      <c r="N11" s="43"/>
    </row>
    <row r="12" spans="1:14" x14ac:dyDescent="0.25">
      <c r="A12" s="43"/>
      <c r="B12" s="43"/>
      <c r="C12" s="43"/>
      <c r="D12" s="43"/>
      <c r="E12" s="43"/>
      <c r="F12" s="43"/>
      <c r="G12" s="43"/>
      <c r="H12" s="43"/>
      <c r="I12" s="43"/>
      <c r="J12" s="43"/>
      <c r="K12" s="43"/>
      <c r="L12" s="43"/>
      <c r="M12" s="43"/>
      <c r="N12" s="43"/>
    </row>
    <row r="13" spans="1:14" x14ac:dyDescent="0.25">
      <c r="A13" s="43"/>
      <c r="B13" s="43"/>
      <c r="C13" s="43"/>
      <c r="D13" s="43"/>
      <c r="E13" s="43"/>
      <c r="F13" s="43"/>
      <c r="G13" s="43"/>
      <c r="H13" s="43"/>
      <c r="I13" s="43"/>
      <c r="J13" s="43"/>
      <c r="K13" s="43"/>
      <c r="L13" s="43"/>
      <c r="M13" s="43"/>
      <c r="N13" s="43"/>
    </row>
    <row r="14" spans="1:14" x14ac:dyDescent="0.25">
      <c r="A14" s="43"/>
      <c r="B14" s="43"/>
      <c r="C14" s="43"/>
      <c r="D14" s="43"/>
      <c r="E14" s="43"/>
      <c r="F14" s="43"/>
      <c r="G14" s="43"/>
      <c r="H14" s="43"/>
      <c r="I14" s="43"/>
      <c r="J14" s="43"/>
      <c r="K14" s="43"/>
      <c r="L14" s="43"/>
      <c r="M14" s="43"/>
      <c r="N14" s="43"/>
    </row>
    <row r="15" spans="1:14" x14ac:dyDescent="0.25">
      <c r="A15" s="43"/>
      <c r="B15" s="43"/>
      <c r="C15" s="43"/>
      <c r="D15" s="43"/>
      <c r="E15" s="43"/>
      <c r="F15" s="43"/>
      <c r="G15" s="43"/>
      <c r="H15" s="43"/>
      <c r="I15" s="43"/>
      <c r="J15" s="43"/>
      <c r="K15" s="43"/>
      <c r="L15" s="43"/>
      <c r="M15" s="43"/>
      <c r="N15" s="43"/>
    </row>
    <row r="16" spans="1:14" x14ac:dyDescent="0.25">
      <c r="A16" s="43"/>
      <c r="B16" s="43"/>
      <c r="C16" s="43"/>
      <c r="D16" s="43"/>
      <c r="E16" s="43"/>
      <c r="F16" s="43"/>
      <c r="G16" s="43"/>
      <c r="H16" s="43"/>
      <c r="I16" s="43"/>
      <c r="J16" s="43"/>
      <c r="K16" s="43"/>
      <c r="L16" s="43"/>
      <c r="M16" s="43"/>
      <c r="N16" s="43"/>
    </row>
    <row r="17" spans="1:14" x14ac:dyDescent="0.25">
      <c r="A17" s="43"/>
      <c r="B17" s="43"/>
      <c r="C17" s="43"/>
      <c r="D17" s="43"/>
      <c r="E17" s="43"/>
      <c r="F17" s="43"/>
      <c r="G17" s="43"/>
      <c r="H17" s="43"/>
      <c r="I17" s="43"/>
      <c r="J17" s="43"/>
      <c r="K17" s="43"/>
      <c r="L17" s="43"/>
      <c r="M17" s="43"/>
      <c r="N17" s="43"/>
    </row>
    <row r="18" spans="1:14" x14ac:dyDescent="0.25">
      <c r="A18" s="43"/>
      <c r="B18" s="43"/>
      <c r="C18" s="43"/>
      <c r="D18" s="43"/>
      <c r="E18" s="43"/>
      <c r="F18" s="43"/>
      <c r="G18" s="43"/>
      <c r="H18" s="43"/>
      <c r="I18" s="43"/>
      <c r="J18" s="43"/>
      <c r="K18" s="43"/>
      <c r="L18" s="43"/>
      <c r="M18" s="43"/>
      <c r="N18" s="43"/>
    </row>
    <row r="19" spans="1:14" x14ac:dyDescent="0.25">
      <c r="A19" s="43"/>
      <c r="B19" s="43"/>
      <c r="C19" s="43"/>
      <c r="D19" s="43"/>
      <c r="E19" s="43"/>
      <c r="F19" s="43"/>
      <c r="G19" s="43"/>
      <c r="H19" s="43"/>
      <c r="I19" s="43"/>
      <c r="J19" s="43"/>
      <c r="K19" s="43"/>
      <c r="L19" s="43"/>
      <c r="M19" s="43"/>
      <c r="N19" s="43"/>
    </row>
    <row r="20" spans="1:14" x14ac:dyDescent="0.25">
      <c r="A20" s="43"/>
      <c r="B20" s="43"/>
      <c r="C20" s="43"/>
      <c r="D20" s="43"/>
      <c r="E20" s="43"/>
      <c r="F20" s="43"/>
      <c r="G20" s="43"/>
      <c r="H20" s="43"/>
      <c r="I20" s="43"/>
      <c r="J20" s="43"/>
      <c r="K20" s="43"/>
      <c r="L20" s="43"/>
      <c r="M20" s="43"/>
      <c r="N20" s="43"/>
    </row>
    <row r="21" spans="1:14" x14ac:dyDescent="0.25">
      <c r="A21" s="43"/>
      <c r="B21" s="43"/>
      <c r="C21" s="43"/>
      <c r="D21" s="43"/>
      <c r="E21" s="43"/>
      <c r="F21" s="43"/>
      <c r="G21" s="43"/>
      <c r="H21" s="43"/>
      <c r="I21" s="43"/>
      <c r="J21" s="43"/>
      <c r="K21" s="43"/>
      <c r="L21" s="43"/>
      <c r="M21" s="43"/>
      <c r="N21" s="43"/>
    </row>
    <row r="22" spans="1:14" x14ac:dyDescent="0.25">
      <c r="A22" s="43"/>
      <c r="B22" s="43"/>
      <c r="C22" s="43"/>
      <c r="D22" s="43"/>
      <c r="E22" s="43"/>
      <c r="F22" s="43"/>
      <c r="G22" s="43"/>
      <c r="H22" s="43"/>
      <c r="I22" s="43"/>
      <c r="J22" s="43"/>
      <c r="K22" s="43"/>
      <c r="L22" s="43"/>
      <c r="M22" s="43"/>
      <c r="N22" s="43"/>
    </row>
    <row r="23" spans="1:14" x14ac:dyDescent="0.25">
      <c r="A23" s="43"/>
      <c r="B23" s="43"/>
      <c r="C23" s="43"/>
      <c r="D23" s="43"/>
      <c r="E23" s="43"/>
      <c r="F23" s="43"/>
      <c r="G23" s="43"/>
      <c r="H23" s="43"/>
      <c r="I23" s="43"/>
      <c r="J23" s="43"/>
      <c r="K23" s="43"/>
      <c r="L23" s="43"/>
      <c r="M23" s="43"/>
      <c r="N23" s="43"/>
    </row>
    <row r="24" spans="1:14" x14ac:dyDescent="0.25">
      <c r="A24" s="43"/>
      <c r="B24" s="43"/>
      <c r="C24" s="43"/>
      <c r="D24" s="43"/>
      <c r="E24" s="43"/>
      <c r="F24" s="43"/>
      <c r="G24" s="43"/>
      <c r="H24" s="43"/>
      <c r="I24" s="43"/>
      <c r="J24" s="43"/>
      <c r="K24" s="43"/>
      <c r="L24" s="43"/>
      <c r="M24" s="43"/>
      <c r="N24" s="43"/>
    </row>
    <row r="25" spans="1:14" x14ac:dyDescent="0.25">
      <c r="A25" s="43"/>
      <c r="B25" s="43"/>
      <c r="C25" s="43"/>
      <c r="D25" s="43"/>
      <c r="E25" s="43"/>
      <c r="F25" s="43"/>
      <c r="G25" s="43"/>
      <c r="H25" s="43"/>
      <c r="I25" s="43"/>
      <c r="J25" s="43"/>
      <c r="K25" s="43"/>
      <c r="L25" s="43"/>
      <c r="M25" s="43"/>
      <c r="N25" s="43"/>
    </row>
    <row r="26" spans="1:14" x14ac:dyDescent="0.25">
      <c r="A26" s="43"/>
      <c r="B26" s="43"/>
      <c r="C26" s="43"/>
      <c r="D26" s="43"/>
      <c r="E26" s="43"/>
      <c r="F26" s="43"/>
      <c r="G26" s="43"/>
      <c r="H26" s="43"/>
      <c r="I26" s="43"/>
      <c r="J26" s="43"/>
      <c r="K26" s="43"/>
      <c r="L26" s="43"/>
      <c r="M26" s="43"/>
      <c r="N26" s="43"/>
    </row>
    <row r="27" spans="1:14" x14ac:dyDescent="0.25">
      <c r="A27" s="44" t="s">
        <v>226</v>
      </c>
      <c r="B27" s="44" t="s">
        <v>227</v>
      </c>
      <c r="C27" s="44" t="s">
        <v>228</v>
      </c>
      <c r="D27" s="44" t="s">
        <v>224</v>
      </c>
      <c r="E27" s="43"/>
      <c r="F27" s="44" t="s">
        <v>229</v>
      </c>
      <c r="G27" s="44" t="s">
        <v>221</v>
      </c>
      <c r="H27" s="43"/>
      <c r="I27" s="50" t="s">
        <v>235</v>
      </c>
      <c r="J27" s="50"/>
      <c r="K27" s="50"/>
      <c r="L27" s="50"/>
      <c r="M27" s="50"/>
      <c r="N27" s="50"/>
    </row>
    <row r="28" spans="1:14" x14ac:dyDescent="0.25">
      <c r="A28" s="43">
        <v>2027</v>
      </c>
      <c r="B28" s="45">
        <f>COUNT(Hoja1!$G$7:$G$81)</f>
        <v>22</v>
      </c>
      <c r="C28" s="45">
        <f>COUNT(Hoja1!$O$7:$O$81)</f>
        <v>0</v>
      </c>
      <c r="D28" s="46">
        <f t="shared" ref="D28:D33" si="0">IFERROR(C28/B28,0)</f>
        <v>0</v>
      </c>
      <c r="E28" s="43"/>
      <c r="F28" s="43" t="s">
        <v>230</v>
      </c>
      <c r="G28" s="45">
        <f>COUNTIFS(Hoja1!$E$7:$E$81,"1.*",Hoja1!$F$7:$F$81,"&lt;&gt;")</f>
        <v>17</v>
      </c>
      <c r="H28" s="43"/>
      <c r="I28" s="47" t="s">
        <v>236</v>
      </c>
      <c r="J28" s="47"/>
      <c r="K28" s="47"/>
      <c r="L28" s="47"/>
      <c r="M28" s="47"/>
      <c r="N28" s="48">
        <f>COUNTIFS(Hoja1!$F$7:$F$81,"&lt;&gt;",Hoja1!$G$7:$G$81,"",Hoja1!$H$7:$H$81,"",Hoja1!$I$7:$I$81,"",Hoja1!$J$7:$J$81,"",Hoja1!$K$7:$K$81,"",Hoja1!$L$7:$L$81,"")</f>
        <v>0</v>
      </c>
    </row>
    <row r="29" spans="1:14" x14ac:dyDescent="0.25">
      <c r="A29" s="43">
        <v>2028</v>
      </c>
      <c r="B29" s="45">
        <f>COUNT(Hoja1!$H$7:$H$81)</f>
        <v>44</v>
      </c>
      <c r="C29" s="45">
        <f>COUNT(Hoja1!$P$7:$P$81)</f>
        <v>0</v>
      </c>
      <c r="D29" s="46">
        <f t="shared" si="0"/>
        <v>0</v>
      </c>
      <c r="E29" s="43"/>
      <c r="F29" s="43" t="s">
        <v>231</v>
      </c>
      <c r="G29" s="45">
        <f>COUNTIFS(Hoja1!$E$7:$E$81,"2.*",Hoja1!$F$7:$F$81,"&lt;&gt;")</f>
        <v>17</v>
      </c>
      <c r="H29" s="43"/>
      <c r="I29" s="47" t="s">
        <v>237</v>
      </c>
      <c r="J29" s="47"/>
      <c r="K29" s="47"/>
      <c r="L29" s="47"/>
      <c r="M29" s="47"/>
      <c r="N29" s="48">
        <f>COUNTIFS(Hoja1!$F$7:$F$81,"&lt;&gt;",Hoja1!$N$7:$N$81,"")</f>
        <v>68</v>
      </c>
    </row>
    <row r="30" spans="1:14" x14ac:dyDescent="0.25">
      <c r="A30" s="43">
        <v>2029</v>
      </c>
      <c r="B30" s="45">
        <f>COUNT(Hoja1!$I$7:$I$81)</f>
        <v>28</v>
      </c>
      <c r="C30" s="45">
        <f>COUNT(Hoja1!$Q$7:$Q$81)</f>
        <v>0</v>
      </c>
      <c r="D30" s="46">
        <f t="shared" si="0"/>
        <v>0</v>
      </c>
      <c r="E30" s="43"/>
      <c r="F30" s="43" t="s">
        <v>232</v>
      </c>
      <c r="G30" s="45">
        <f>COUNTIFS(Hoja1!$E$7:$E$81,"3.*",Hoja1!$F$7:$F$81,"&lt;&gt;")</f>
        <v>14</v>
      </c>
      <c r="H30" s="43"/>
      <c r="I30" s="47" t="s">
        <v>238</v>
      </c>
      <c r="J30" s="47"/>
      <c r="K30" s="47"/>
      <c r="L30" s="47"/>
      <c r="M30" s="47"/>
      <c r="N30" s="48">
        <f>COUNT(Hoja1!$G$7:$L$81)-COUNT(Hoja1!$O$7:$T$81)</f>
        <v>190</v>
      </c>
    </row>
    <row r="31" spans="1:14" x14ac:dyDescent="0.25">
      <c r="A31" s="43">
        <v>2030</v>
      </c>
      <c r="B31" s="45">
        <f>COUNT(Hoja1!$J$7:$J$81)</f>
        <v>37</v>
      </c>
      <c r="C31" s="45">
        <f>COUNT(Hoja1!$R$7:$R$81)</f>
        <v>0</v>
      </c>
      <c r="D31" s="46">
        <f t="shared" si="0"/>
        <v>0</v>
      </c>
      <c r="E31" s="43"/>
      <c r="F31" s="43" t="s">
        <v>233</v>
      </c>
      <c r="G31" s="45">
        <f>COUNTIFS(Hoja1!$E$7:$E$81,"4.*",Hoja1!$F$7:$F$81,"&lt;&gt;")</f>
        <v>12</v>
      </c>
      <c r="H31" s="43"/>
      <c r="I31" s="47" t="s">
        <v>239</v>
      </c>
      <c r="J31" s="47"/>
      <c r="K31" s="47"/>
      <c r="L31" s="47"/>
      <c r="M31" s="47"/>
      <c r="N31" s="48">
        <f>COUNTIF(D28:D33,0)</f>
        <v>6</v>
      </c>
    </row>
    <row r="32" spans="1:14" x14ac:dyDescent="0.25">
      <c r="A32" s="43">
        <v>2031</v>
      </c>
      <c r="B32" s="45">
        <f>COUNT(Hoja1!$K$7:$K$81)</f>
        <v>26</v>
      </c>
      <c r="C32" s="45">
        <f>COUNT(Hoja1!$S$7:$S$81)</f>
        <v>0</v>
      </c>
      <c r="D32" s="46">
        <f t="shared" si="0"/>
        <v>0</v>
      </c>
      <c r="E32" s="43"/>
      <c r="F32" s="43" t="s">
        <v>234</v>
      </c>
      <c r="G32" s="45">
        <f>COUNTIFS(Hoja1!$E$7:$E$81,"5.*",Hoja1!$F$7:$F$81,"&lt;&gt;")</f>
        <v>8</v>
      </c>
      <c r="H32" s="43"/>
      <c r="I32" s="43"/>
      <c r="J32" s="43"/>
      <c r="K32" s="43"/>
      <c r="L32" s="43"/>
      <c r="M32" s="43"/>
      <c r="N32" s="43"/>
    </row>
    <row r="33" spans="1:14" x14ac:dyDescent="0.25">
      <c r="A33" s="43">
        <v>2032</v>
      </c>
      <c r="B33" s="45">
        <f>COUNT(Hoja1!$L$7:$L$81)</f>
        <v>33</v>
      </c>
      <c r="C33" s="45">
        <f>COUNT(Hoja1!$T$7:$T$81)</f>
        <v>0</v>
      </c>
      <c r="D33" s="46">
        <f t="shared" si="0"/>
        <v>0</v>
      </c>
      <c r="E33" s="43"/>
      <c r="F33" s="43"/>
      <c r="G33" s="43"/>
      <c r="H33" s="43"/>
      <c r="I33" s="51" t="s">
        <v>240</v>
      </c>
      <c r="J33" s="51"/>
      <c r="K33" s="51"/>
      <c r="L33" s="51"/>
      <c r="M33" s="51"/>
      <c r="N33" s="51"/>
    </row>
    <row r="34" spans="1:14" x14ac:dyDescent="0.25">
      <c r="A34" s="43"/>
      <c r="B34" s="43"/>
      <c r="C34" s="43"/>
      <c r="D34" s="43"/>
      <c r="E34" s="43"/>
      <c r="F34" s="43"/>
      <c r="G34" s="43"/>
      <c r="H34" s="43"/>
      <c r="I34" s="43"/>
      <c r="J34" s="43"/>
      <c r="K34" s="43"/>
      <c r="L34" s="43"/>
      <c r="M34" s="43"/>
      <c r="N34" s="43"/>
    </row>
    <row r="35" spans="1:14" x14ac:dyDescent="0.25">
      <c r="A35" s="43"/>
      <c r="B35" s="43"/>
      <c r="C35" s="43"/>
      <c r="D35" s="43"/>
      <c r="E35" s="43"/>
      <c r="F35" s="43"/>
      <c r="G35" s="43"/>
      <c r="H35" s="43"/>
      <c r="I35" s="43"/>
      <c r="J35" s="43"/>
      <c r="K35" s="43"/>
      <c r="L35" s="43"/>
      <c r="M35" s="43"/>
      <c r="N35" s="43"/>
    </row>
    <row r="36" spans="1:14" ht="27" customHeight="1" x14ac:dyDescent="0.25">
      <c r="A36" s="52" t="s">
        <v>241</v>
      </c>
      <c r="B36" s="52"/>
      <c r="C36" s="52"/>
      <c r="D36" s="52"/>
      <c r="E36" s="52"/>
      <c r="F36" s="52"/>
      <c r="G36" s="52"/>
      <c r="H36" s="52"/>
      <c r="I36" s="52"/>
      <c r="J36" s="52"/>
      <c r="K36" s="52"/>
      <c r="L36" s="52"/>
      <c r="M36" s="52"/>
      <c r="N36" s="52"/>
    </row>
    <row r="37" spans="1:14" ht="27" customHeight="1" x14ac:dyDescent="0.25">
      <c r="A37" s="52"/>
      <c r="B37" s="52"/>
      <c r="C37" s="52"/>
      <c r="D37" s="52"/>
      <c r="E37" s="52"/>
      <c r="F37" s="52"/>
      <c r="G37" s="52"/>
      <c r="H37" s="52"/>
      <c r="I37" s="52"/>
      <c r="J37" s="52"/>
      <c r="K37" s="52"/>
      <c r="L37" s="52"/>
      <c r="M37" s="52"/>
      <c r="N37" s="52"/>
    </row>
  </sheetData>
  <mergeCells count="14">
    <mergeCell ref="A9:N9"/>
    <mergeCell ref="I27:N27"/>
    <mergeCell ref="I33:N33"/>
    <mergeCell ref="A36:N37"/>
    <mergeCell ref="A1:N2"/>
    <mergeCell ref="A3:N3"/>
    <mergeCell ref="A5:C5"/>
    <mergeCell ref="A6:C7"/>
    <mergeCell ref="E5:G5"/>
    <mergeCell ref="E6:G7"/>
    <mergeCell ref="I5:K5"/>
    <mergeCell ref="I6:K7"/>
    <mergeCell ref="M5:N5"/>
    <mergeCell ref="M6:N7"/>
  </mergeCells>
  <conditionalFormatting sqref="B28:B33">
    <cfRule type="dataBar" priority="1">
      <dataBar>
        <cfvo type="min"/>
        <cfvo type="max"/>
        <color rgb="FF638EC6"/>
      </dataBar>
      <extLst>
        <ext xmlns:x14="http://schemas.microsoft.com/office/spreadsheetml/2009/9/main" uri="{B025F937-C7B1-47D3-B67F-A62EFF666E3E}">
          <x14:id>{6AD0F389-D65C-4BFA-9946-DF0CE9CE14E4}</x14:id>
        </ext>
      </extLst>
    </cfRule>
  </conditionalFormatting>
  <conditionalFormatting sqref="D28:D33">
    <cfRule type="colorScale" priority="2">
      <colorScale>
        <cfvo type="num" val="0"/>
        <cfvo type="num" val="0.5"/>
        <cfvo type="num" val="1"/>
        <color rgb="FFF8D7DA"/>
        <color rgb="FFFFF3CD"/>
        <color rgb="FFD4EDDA"/>
      </colorScale>
    </cfRule>
  </conditionalFormatting>
  <conditionalFormatting sqref="N28:N31">
    <cfRule type="cellIs" dxfId="0" priority="3" operator="greaterThan">
      <formula>0</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6AD0F389-D65C-4BFA-9946-DF0CE9CE14E4}">
            <x14:dataBar minLength="0" maxLength="100" negativeBarColorSameAsPositive="1" axisPosition="none">
              <x14:cfvo type="min"/>
              <x14:cfvo type="max"/>
            </x14:dataBar>
          </x14:cfRule>
          <xm:sqref>B28:B33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Rivera - INM</dc:creator>
  <cp:keywords/>
  <dc:description/>
  <cp:lastModifiedBy>Yuly Diaz</cp:lastModifiedBy>
  <cp:revision/>
  <dcterms:created xsi:type="dcterms:W3CDTF">2026-06-19T18:35:50Z</dcterms:created>
  <dcterms:modified xsi:type="dcterms:W3CDTF">2026-10-02T18:25:56Z</dcterms:modified>
  <cp:category/>
  <cp:contentStatus/>
</cp:coreProperties>
</file>