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indocal-my.sharepoint.com/personal/yespejo_indocal_gob_do/Documents/Escaneos/Escritorio/AÑO 2026/EXCEL/"/>
    </mc:Choice>
  </mc:AlternateContent>
  <xr:revisionPtr revIDLastSave="0" documentId="8_{411FFF6A-0456-4D8F-9A04-1FDCF9F87938}" xr6:coauthVersionLast="47" xr6:coauthVersionMax="47" xr10:uidLastSave="{00000000-0000-0000-0000-000000000000}"/>
  <bookViews>
    <workbookView xWindow="-120" yWindow="-120" windowWidth="29040" windowHeight="15720" xr2:uid="{9572772A-888D-471F-B951-C73D1CD9AEE3}"/>
  </bookViews>
  <sheets>
    <sheet name="AGOSTO 2026 " sheetId="1" r:id="rId1"/>
  </sheets>
  <externalReferences>
    <externalReference r:id="rId2"/>
  </externalReferences>
  <definedNames>
    <definedName name="_xlnm._FilterDatabase" localSheetId="0" hidden="1">'AGOSTO 2026 '!$B$12:$F$616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638" i="1" l="1"/>
  <c r="E639" i="1" s="1"/>
  <c r="C638" i="1"/>
  <c r="F638" i="1" s="1"/>
  <c r="H638" i="1" s="1"/>
  <c r="G637" i="1"/>
  <c r="E637" i="1"/>
  <c r="D637" i="1"/>
  <c r="D639" i="1" s="1"/>
  <c r="C637" i="1"/>
  <c r="F637" i="1" s="1"/>
  <c r="H637" i="1" s="1"/>
  <c r="G636" i="1"/>
  <c r="G639" i="1" s="1"/>
  <c r="E636" i="1"/>
  <c r="D636" i="1"/>
  <c r="C636" i="1"/>
  <c r="F636" i="1" s="1"/>
  <c r="H636" i="1" s="1"/>
  <c r="C635" i="1"/>
  <c r="F635" i="1" s="1"/>
  <c r="H635" i="1" s="1"/>
  <c r="C634" i="1"/>
  <c r="F634" i="1" s="1"/>
  <c r="H634" i="1" s="1"/>
  <c r="H639" i="1" s="1"/>
  <c r="E633" i="1"/>
  <c r="C633" i="1"/>
  <c r="F607" i="1"/>
  <c r="E607" i="1"/>
  <c r="F590" i="1"/>
  <c r="F589" i="1"/>
  <c r="G12" i="1"/>
  <c r="G13" i="1" s="1"/>
  <c r="G14" i="1" s="1"/>
  <c r="G15" i="1" s="1"/>
  <c r="G16" i="1" s="1"/>
  <c r="G17" i="1" s="1"/>
  <c r="G18" i="1" s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G235" i="1" s="1"/>
  <c r="G236" i="1" s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s="1"/>
  <c r="G265" i="1" s="1"/>
  <c r="G266" i="1" s="1"/>
  <c r="G267" i="1" s="1"/>
  <c r="G268" i="1" s="1"/>
  <c r="G269" i="1" s="1"/>
  <c r="G270" i="1" s="1"/>
  <c r="G271" i="1" s="1"/>
  <c r="G272" i="1" s="1"/>
  <c r="G273" i="1" s="1"/>
  <c r="G274" i="1" s="1"/>
  <c r="G275" i="1" s="1"/>
  <c r="G276" i="1" s="1"/>
  <c r="G277" i="1" s="1"/>
  <c r="G278" i="1" s="1"/>
  <c r="G279" i="1" s="1"/>
  <c r="G280" i="1" s="1"/>
  <c r="G281" i="1" s="1"/>
  <c r="G282" i="1" s="1"/>
  <c r="G283" i="1" s="1"/>
  <c r="G284" i="1" s="1"/>
  <c r="G285" i="1" s="1"/>
  <c r="G286" i="1" s="1"/>
  <c r="G287" i="1" s="1"/>
  <c r="G288" i="1" s="1"/>
  <c r="G289" i="1" s="1"/>
  <c r="G290" i="1" s="1"/>
  <c r="G291" i="1" s="1"/>
  <c r="G292" i="1" s="1"/>
  <c r="G293" i="1" s="1"/>
  <c r="G294" i="1" s="1"/>
  <c r="G295" i="1" s="1"/>
  <c r="G296" i="1" s="1"/>
  <c r="G297" i="1" s="1"/>
  <c r="G298" i="1" s="1"/>
  <c r="G299" i="1" s="1"/>
  <c r="G300" i="1" s="1"/>
  <c r="G301" i="1" s="1"/>
  <c r="G302" i="1" s="1"/>
  <c r="G303" i="1" s="1"/>
  <c r="G304" i="1" s="1"/>
  <c r="G305" i="1" s="1"/>
  <c r="G306" i="1" s="1"/>
  <c r="G307" i="1" s="1"/>
  <c r="G308" i="1" s="1"/>
  <c r="G309" i="1" s="1"/>
  <c r="G310" i="1" s="1"/>
  <c r="G311" i="1" s="1"/>
  <c r="G312" i="1" s="1"/>
  <c r="G313" i="1" s="1"/>
  <c r="G314" i="1" s="1"/>
  <c r="G315" i="1" s="1"/>
  <c r="G316" i="1" s="1"/>
  <c r="G317" i="1" s="1"/>
  <c r="G318" i="1" s="1"/>
  <c r="G319" i="1" s="1"/>
  <c r="G320" i="1" s="1"/>
  <c r="G321" i="1" s="1"/>
  <c r="G322" i="1" s="1"/>
  <c r="G323" i="1" s="1"/>
  <c r="G324" i="1" s="1"/>
  <c r="G325" i="1" s="1"/>
  <c r="G326" i="1" s="1"/>
  <c r="G327" i="1" s="1"/>
  <c r="G328" i="1" s="1"/>
  <c r="G329" i="1" s="1"/>
  <c r="G330" i="1" s="1"/>
  <c r="G331" i="1" s="1"/>
  <c r="G332" i="1" s="1"/>
  <c r="G333" i="1" s="1"/>
  <c r="G334" i="1" s="1"/>
  <c r="G335" i="1" s="1"/>
  <c r="G336" i="1" s="1"/>
  <c r="G337" i="1" s="1"/>
  <c r="G338" i="1" s="1"/>
  <c r="G339" i="1" s="1"/>
  <c r="G340" i="1" s="1"/>
  <c r="G341" i="1" s="1"/>
  <c r="G342" i="1" s="1"/>
  <c r="G343" i="1" s="1"/>
  <c r="G344" i="1" s="1"/>
  <c r="G345" i="1" s="1"/>
  <c r="G346" i="1" s="1"/>
  <c r="G347" i="1" s="1"/>
  <c r="G348" i="1" s="1"/>
  <c r="G349" i="1" s="1"/>
  <c r="G350" i="1" s="1"/>
  <c r="G351" i="1" s="1"/>
  <c r="G352" i="1" s="1"/>
  <c r="G353" i="1" s="1"/>
  <c r="G354" i="1" s="1"/>
  <c r="G355" i="1" s="1"/>
  <c r="G356" i="1" s="1"/>
  <c r="G357" i="1" s="1"/>
  <c r="G358" i="1" s="1"/>
  <c r="G359" i="1" s="1"/>
  <c r="G360" i="1" s="1"/>
  <c r="G361" i="1" s="1"/>
  <c r="G362" i="1" s="1"/>
  <c r="G363" i="1" s="1"/>
  <c r="G364" i="1" s="1"/>
  <c r="G365" i="1" s="1"/>
  <c r="G366" i="1" s="1"/>
  <c r="G367" i="1" s="1"/>
  <c r="G368" i="1" s="1"/>
  <c r="G369" i="1" s="1"/>
  <c r="G370" i="1" s="1"/>
  <c r="G371" i="1" s="1"/>
  <c r="G372" i="1" s="1"/>
  <c r="G373" i="1" s="1"/>
  <c r="G374" i="1" s="1"/>
  <c r="G375" i="1" s="1"/>
  <c r="G376" i="1" s="1"/>
  <c r="G377" i="1" s="1"/>
  <c r="G378" i="1" s="1"/>
  <c r="G379" i="1" s="1"/>
  <c r="G380" i="1" s="1"/>
  <c r="G381" i="1" s="1"/>
  <c r="G382" i="1" s="1"/>
  <c r="G383" i="1" s="1"/>
  <c r="G384" i="1" s="1"/>
  <c r="G385" i="1" s="1"/>
  <c r="G386" i="1" s="1"/>
  <c r="G387" i="1" s="1"/>
  <c r="G388" i="1" s="1"/>
  <c r="G389" i="1" s="1"/>
  <c r="G390" i="1" s="1"/>
  <c r="G391" i="1" s="1"/>
  <c r="G392" i="1" s="1"/>
  <c r="G393" i="1" s="1"/>
  <c r="G394" i="1" s="1"/>
  <c r="G395" i="1" s="1"/>
  <c r="G396" i="1" s="1"/>
  <c r="G397" i="1" s="1"/>
  <c r="G398" i="1" s="1"/>
  <c r="G399" i="1" s="1"/>
  <c r="G400" i="1" s="1"/>
  <c r="G401" i="1" s="1"/>
  <c r="G402" i="1" s="1"/>
  <c r="G403" i="1" s="1"/>
  <c r="G404" i="1" s="1"/>
  <c r="G405" i="1" s="1"/>
  <c r="G406" i="1" s="1"/>
  <c r="G407" i="1" s="1"/>
  <c r="G408" i="1" s="1"/>
  <c r="G409" i="1" s="1"/>
  <c r="G410" i="1" s="1"/>
  <c r="G411" i="1" s="1"/>
  <c r="G412" i="1" s="1"/>
  <c r="G413" i="1" s="1"/>
  <c r="G414" i="1" s="1"/>
  <c r="G415" i="1" s="1"/>
  <c r="G416" i="1" s="1"/>
  <c r="G417" i="1" s="1"/>
  <c r="G418" i="1" s="1"/>
  <c r="G419" i="1" s="1"/>
  <c r="G420" i="1" s="1"/>
  <c r="G421" i="1" s="1"/>
  <c r="G422" i="1" s="1"/>
  <c r="G423" i="1" s="1"/>
  <c r="G424" i="1" s="1"/>
  <c r="G425" i="1" s="1"/>
  <c r="G426" i="1" s="1"/>
  <c r="G427" i="1" s="1"/>
  <c r="G428" i="1" s="1"/>
  <c r="G429" i="1" s="1"/>
  <c r="G430" i="1" s="1"/>
  <c r="G431" i="1" s="1"/>
  <c r="G432" i="1" s="1"/>
  <c r="G433" i="1" s="1"/>
  <c r="G434" i="1" s="1"/>
  <c r="G435" i="1" s="1"/>
  <c r="G436" i="1" s="1"/>
  <c r="G437" i="1" s="1"/>
  <c r="G438" i="1" s="1"/>
  <c r="G439" i="1" s="1"/>
  <c r="G440" i="1" s="1"/>
  <c r="G441" i="1" s="1"/>
  <c r="G442" i="1" s="1"/>
  <c r="G443" i="1" s="1"/>
  <c r="G444" i="1" s="1"/>
  <c r="G445" i="1" s="1"/>
  <c r="G446" i="1" s="1"/>
  <c r="G447" i="1" s="1"/>
  <c r="G448" i="1" s="1"/>
  <c r="G449" i="1" s="1"/>
  <c r="G450" i="1" s="1"/>
  <c r="G451" i="1" s="1"/>
  <c r="G452" i="1" s="1"/>
  <c r="G453" i="1" s="1"/>
  <c r="G454" i="1" s="1"/>
  <c r="G455" i="1" s="1"/>
  <c r="G456" i="1" s="1"/>
  <c r="G457" i="1" s="1"/>
  <c r="G458" i="1" s="1"/>
  <c r="G459" i="1" s="1"/>
  <c r="G460" i="1" s="1"/>
  <c r="G461" i="1" s="1"/>
  <c r="G462" i="1" s="1"/>
  <c r="G463" i="1" s="1"/>
  <c r="G464" i="1" s="1"/>
  <c r="G465" i="1" s="1"/>
  <c r="G466" i="1" s="1"/>
  <c r="G467" i="1" s="1"/>
  <c r="G468" i="1" s="1"/>
  <c r="G469" i="1" s="1"/>
  <c r="G470" i="1" s="1"/>
  <c r="G471" i="1" s="1"/>
  <c r="G472" i="1" s="1"/>
  <c r="G473" i="1" s="1"/>
  <c r="G474" i="1" s="1"/>
  <c r="G475" i="1" s="1"/>
  <c r="G476" i="1" s="1"/>
  <c r="G477" i="1" s="1"/>
  <c r="G478" i="1" s="1"/>
  <c r="G479" i="1" s="1"/>
  <c r="G480" i="1" s="1"/>
  <c r="G481" i="1" s="1"/>
  <c r="G482" i="1" s="1"/>
  <c r="G483" i="1" s="1"/>
  <c r="G484" i="1" s="1"/>
  <c r="G485" i="1" s="1"/>
  <c r="G486" i="1" s="1"/>
  <c r="G487" i="1" s="1"/>
  <c r="G488" i="1" s="1"/>
  <c r="G489" i="1" s="1"/>
  <c r="G490" i="1" s="1"/>
  <c r="G491" i="1" s="1"/>
  <c r="G492" i="1" s="1"/>
  <c r="G493" i="1" s="1"/>
  <c r="G494" i="1" s="1"/>
  <c r="G495" i="1" s="1"/>
  <c r="G496" i="1" s="1"/>
  <c r="G497" i="1" s="1"/>
  <c r="G498" i="1" s="1"/>
  <c r="G499" i="1" s="1"/>
  <c r="G500" i="1" s="1"/>
  <c r="G501" i="1" s="1"/>
  <c r="G502" i="1" s="1"/>
  <c r="G503" i="1" s="1"/>
  <c r="G504" i="1" s="1"/>
  <c r="G505" i="1" s="1"/>
  <c r="G506" i="1" s="1"/>
  <c r="G507" i="1" s="1"/>
  <c r="G508" i="1" s="1"/>
  <c r="G509" i="1" s="1"/>
  <c r="G510" i="1" s="1"/>
  <c r="G511" i="1" s="1"/>
  <c r="G512" i="1" s="1"/>
  <c r="G513" i="1" s="1"/>
  <c r="G514" i="1" s="1"/>
  <c r="G515" i="1" s="1"/>
  <c r="G516" i="1" s="1"/>
  <c r="G517" i="1" s="1"/>
  <c r="G518" i="1" s="1"/>
  <c r="G519" i="1" s="1"/>
  <c r="G520" i="1" s="1"/>
  <c r="G521" i="1" s="1"/>
  <c r="G522" i="1" s="1"/>
  <c r="G523" i="1" s="1"/>
  <c r="G524" i="1" s="1"/>
  <c r="G525" i="1" s="1"/>
  <c r="G526" i="1" s="1"/>
  <c r="G527" i="1" s="1"/>
  <c r="G528" i="1" s="1"/>
  <c r="G529" i="1" s="1"/>
  <c r="G530" i="1" s="1"/>
  <c r="G531" i="1" s="1"/>
  <c r="G532" i="1" s="1"/>
  <c r="G533" i="1" s="1"/>
  <c r="G534" i="1" s="1"/>
  <c r="G535" i="1" s="1"/>
  <c r="G536" i="1" s="1"/>
  <c r="G537" i="1" s="1"/>
  <c r="G538" i="1" s="1"/>
  <c r="G539" i="1" s="1"/>
  <c r="G540" i="1" s="1"/>
  <c r="G541" i="1" s="1"/>
  <c r="G542" i="1" s="1"/>
  <c r="G543" i="1" s="1"/>
  <c r="G544" i="1" s="1"/>
  <c r="G545" i="1" s="1"/>
  <c r="G546" i="1" s="1"/>
  <c r="G547" i="1" s="1"/>
  <c r="G548" i="1" s="1"/>
  <c r="G549" i="1" s="1"/>
  <c r="G550" i="1" s="1"/>
  <c r="G551" i="1" s="1"/>
  <c r="G552" i="1" s="1"/>
  <c r="G553" i="1" s="1"/>
  <c r="G554" i="1" s="1"/>
  <c r="G555" i="1" s="1"/>
  <c r="G556" i="1" s="1"/>
  <c r="G557" i="1" s="1"/>
  <c r="G558" i="1" s="1"/>
  <c r="G559" i="1" s="1"/>
  <c r="G560" i="1" s="1"/>
  <c r="G561" i="1" s="1"/>
  <c r="G562" i="1" s="1"/>
  <c r="G563" i="1" s="1"/>
  <c r="G564" i="1" s="1"/>
  <c r="G565" i="1" s="1"/>
  <c r="G566" i="1" s="1"/>
  <c r="G567" i="1" s="1"/>
  <c r="G568" i="1" s="1"/>
  <c r="G569" i="1" s="1"/>
  <c r="G570" i="1" s="1"/>
  <c r="G571" i="1" s="1"/>
  <c r="G572" i="1" s="1"/>
  <c r="G573" i="1" s="1"/>
  <c r="G574" i="1" s="1"/>
  <c r="G575" i="1" s="1"/>
  <c r="G576" i="1" s="1"/>
  <c r="G577" i="1" s="1"/>
  <c r="G578" i="1" s="1"/>
  <c r="G579" i="1" s="1"/>
  <c r="G580" i="1" s="1"/>
  <c r="G581" i="1" s="1"/>
  <c r="G582" i="1" s="1"/>
  <c r="G583" i="1" s="1"/>
  <c r="G584" i="1" s="1"/>
  <c r="G585" i="1" s="1"/>
  <c r="G586" i="1" s="1"/>
  <c r="G587" i="1" s="1"/>
  <c r="G588" i="1" s="1"/>
  <c r="G589" i="1" s="1"/>
  <c r="G590" i="1" s="1"/>
  <c r="G591" i="1" s="1"/>
  <c r="G592" i="1" s="1"/>
  <c r="G593" i="1" s="1"/>
  <c r="G594" i="1" s="1"/>
  <c r="G595" i="1" s="1"/>
  <c r="G596" i="1" s="1"/>
  <c r="G597" i="1" s="1"/>
  <c r="G598" i="1" s="1"/>
  <c r="G599" i="1" s="1"/>
  <c r="G600" i="1" s="1"/>
  <c r="G601" i="1" s="1"/>
  <c r="G602" i="1" s="1"/>
  <c r="G603" i="1" s="1"/>
  <c r="G604" i="1" s="1"/>
  <c r="G605" i="1" s="1"/>
  <c r="G607" i="1" s="1"/>
  <c r="C639" i="1" l="1"/>
  <c r="F633" i="1"/>
  <c r="F639" i="1" l="1"/>
  <c r="H633" i="1"/>
</calcChain>
</file>

<file path=xl/sharedStrings.xml><?xml version="1.0" encoding="utf-8"?>
<sst xmlns="http://schemas.openxmlformats.org/spreadsheetml/2006/main" count="711" uniqueCount="203">
  <si>
    <t>MINISTERIO DE INDUSTRIA COMERCIO Y MIPYMES</t>
  </si>
  <si>
    <t>INSTITUTO DOMINICANO PARA LA CALIDAD</t>
  </si>
  <si>
    <t>CREADO MEDIANTE LA LEY 166-12</t>
  </si>
  <si>
    <t xml:space="preserve">RELACION DE  INGRESOS Y EGRESOS </t>
  </si>
  <si>
    <t>AL 31 DE AGOSTO 2026</t>
  </si>
  <si>
    <t>VALOR EN RD$</t>
  </si>
  <si>
    <t>RNC:430128317</t>
  </si>
  <si>
    <t>BALANCE INICIAL RD$</t>
  </si>
  <si>
    <t>FECHA</t>
  </si>
  <si>
    <t>No.Lib/CK/Transf.</t>
  </si>
  <si>
    <t>DESCRIPCION</t>
  </si>
  <si>
    <t>INGRESOS DEBITO</t>
  </si>
  <si>
    <t>EGRESOS CREDITO</t>
  </si>
  <si>
    <t>LIB. 2199-1 ORD. 817131</t>
  </si>
  <si>
    <r>
      <t xml:space="preserve">MOTO FRANCIS, REPARECION DE MOTORES  NCF: </t>
    </r>
    <r>
      <rPr>
        <b/>
        <sz val="18"/>
        <color rgb="FF000000"/>
        <rFont val="Calibri"/>
        <family val="2"/>
        <scheme val="minor"/>
      </rPr>
      <t>E450000000023,24,25</t>
    </r>
    <r>
      <rPr>
        <sz val="18"/>
        <color rgb="FF000000"/>
        <rFont val="Calibri"/>
        <family val="2"/>
        <scheme val="minor"/>
      </rPr>
      <t xml:space="preserve"> F-100</t>
    </r>
  </si>
  <si>
    <t>LIB. 2354-1 ORD. 836037</t>
  </si>
  <si>
    <t>OLIORTIZ CONFORT SUPPLY SRL, NCF B1500000149, F-100.</t>
  </si>
  <si>
    <t>DDC-0783-2026</t>
  </si>
  <si>
    <t>REBIRTH CONSULTINGPAGO SERVICIO DE CAPACITACION EN FUNDAMENTOS DEL SISTEMA DE GESTION DE SEGURIDAD Y SALUD EN EL TRABAJO ISO: 45001:2018 Y INTERPRETACION DE LOS REQUIISITOS DE LA NORMA ISO:45001:2018,SEGÚN FACTURA B150000082.VER ANEXOS.</t>
  </si>
  <si>
    <t>INGRESO RECIBIDO POR VENTA DE SERVICIOS</t>
  </si>
  <si>
    <t>Ventas De Normas Dominicanas, De Otros Documentos Normativos Y De Normas Internacionales</t>
  </si>
  <si>
    <t>LIB. 2208-1 ORD. 817132</t>
  </si>
  <si>
    <t>AUTOMATION SYSTEM Y TECHNOLOGY NCF: E450000000002 F-102</t>
  </si>
  <si>
    <t>LIB. 2210-1 ORD. 817135</t>
  </si>
  <si>
    <t>NYPA CORPORATION, PAGO PODUCTOS MEDICOS  NCF; E450000000009 F-102</t>
  </si>
  <si>
    <t>LIB. 2212-1 ORD. 817134</t>
  </si>
  <si>
    <r>
      <t xml:space="preserve">EDENORTE DOMINICANA, PAGO DEL SUMINITRO DE ELETRICIDAD NCF. </t>
    </r>
    <r>
      <rPr>
        <b/>
        <sz val="18"/>
        <color rgb="FF000000"/>
        <rFont val="Calibri"/>
        <family val="2"/>
        <scheme val="minor"/>
      </rPr>
      <t>E450000148781</t>
    </r>
    <r>
      <rPr>
        <sz val="18"/>
        <color rgb="FF000000"/>
        <rFont val="Calibri"/>
        <family val="2"/>
        <scheme val="minor"/>
      </rPr>
      <t xml:space="preserve"> F-100</t>
    </r>
  </si>
  <si>
    <t>LIB.2214-1 ORD. 817133</t>
  </si>
  <si>
    <r>
      <t xml:space="preserve">AYUNTAMIENTO DEL DISTRITO NACIONAL, PAGO SERVICIO DE RECOGIDA DE SECHOS SOLIDOS NCF: </t>
    </r>
    <r>
      <rPr>
        <b/>
        <sz val="18"/>
        <color rgb="FF000000"/>
        <rFont val="Calibri"/>
        <family val="2"/>
        <scheme val="minor"/>
      </rPr>
      <t>B1500075744</t>
    </r>
    <r>
      <rPr>
        <sz val="18"/>
        <color rgb="FF000000"/>
        <rFont val="Calibri"/>
        <family val="2"/>
        <scheme val="minor"/>
      </rPr>
      <t xml:space="preserve"> F-100</t>
    </r>
  </si>
  <si>
    <t>INGRESOS RECIBIDOS POR SERVICIOS TECNICOS</t>
  </si>
  <si>
    <t>TRASLADO DE INGRESOS POR SERVISIOS RECIBIDO EN JULIO EN FONDO 100 A FONDO 102</t>
  </si>
  <si>
    <t>REINTEGRO FONDOS POR SUBSIDIO DE MATERNIDAD RECIBIDO EN JULIO 22/7/2026 F-100</t>
  </si>
  <si>
    <t>2244-1 ORD.818779</t>
  </si>
  <si>
    <t>PS Y S PROVEEDORA DE SERVICIOS COMPRA DE GARRAFONES PARA GASOLINA F-100</t>
  </si>
  <si>
    <t>DDC-0795-2026</t>
  </si>
  <si>
    <t>DHL DOMINICANAPAGO SERVICIOS DE ENVIOS DE MUESTRA CORRESPONDIENTE A LA ORGANIZACIÓN ARGOS DOMINICANA PROFORMA NO.2026-93 Y CEMENTOS SANTO DOMINGO PROFORMA NO. 2026-94, SEGÚN FACTURA E4500000001476.VER ANEXOS.</t>
  </si>
  <si>
    <t>DDC-0793-2026</t>
  </si>
  <si>
    <t>DHL DOMINICANAPAGO SERVICIO DE  ENVIOS DE DOS EJEMPLARES FIRMADOS DEL ESTADO DE RECONOCIMIENTO MUTUO DEL CIPM A FRANCIA, SEGÚN FACTURA NCF: E4500000001482.VER ANEXOS.</t>
  </si>
  <si>
    <t>REINTEGRO FONDOS POR SUBSIDIO DE MATERNIDAD RECIBIDO EN JULIO 30/7/2026 F-100</t>
  </si>
  <si>
    <t>INGRESO RECIBIDO POR VENTA DE SERVICIOS F-100</t>
  </si>
  <si>
    <t>LIB. 2248-1 ORD. 820425</t>
  </si>
  <si>
    <t>COMERCIAL PEREZ LUCIANO, PAGO COMPRA DE SUMADORA Y MATERIAL GASTABLE F-102</t>
  </si>
  <si>
    <t>LIB. 2263-1 ORD. 820426</t>
  </si>
  <si>
    <t>JULIO COLON, PAGO SERVICIOS DE MANTENIMIENTO CORRECTIVOS Y PREVENTIVOS DE AIRES ACONDICIONADO F-102</t>
  </si>
  <si>
    <t>LIB. 2265-1 ORD. 820427</t>
  </si>
  <si>
    <t>BONANZA DOMINICANA, PAGO SERVICIOS MANTENIMIENTO PREVENTIVO DE LOS VEHICULOS EN GARANTIA F-102</t>
  </si>
  <si>
    <t>LIB. 2270-1 ORD. 820428</t>
  </si>
  <si>
    <t>CK TRANS MOTOR, PAGO MANTENIMIENTO PREVENTIVO Y CORRECTIVO AL CAMION GRUA F-102</t>
  </si>
  <si>
    <t>LIB. 2290-1 ORD. 820436</t>
  </si>
  <si>
    <t>MIX COMUNICACIONES, PAGO SERVICIOS DE ASESORIA ESPECIALIZADA EN RELACIONES PUBLICAS F-102</t>
  </si>
  <si>
    <t>LIB. 2309-1 ORD. 820433</t>
  </si>
  <si>
    <t>PAGO VIATICOS EVALUACION BUENAS PRACTICAS JULIO 2026 F-102</t>
  </si>
  <si>
    <t>LIB. 2311-1 ORD. 820434</t>
  </si>
  <si>
    <t>LIB. 2318-1 ORD. 820435</t>
  </si>
  <si>
    <t>INDOCAL -PAG VIATICO ADMINIT VALIDACION DE DATOS JULIO 2026.  F-102.</t>
  </si>
  <si>
    <t>LIB. 2320-1 ORD. 820430</t>
  </si>
  <si>
    <t>INDOCAL -PAG VIATICO ADMINITLEVANTAMIENTO DE EQUIPOS JULIO 2026.  F-102.</t>
  </si>
  <si>
    <t>LIB. 2272-1 ORD. 820429</t>
  </si>
  <si>
    <t>JUAN MATIAS CARDENAS, PAGO SERVICIOS DE ALGUACIL F-100</t>
  </si>
  <si>
    <t>LIB. 2292-1 ORD. 820431</t>
  </si>
  <si>
    <t>TRIGAS DEL CARIBE, PAGO COMPRA DE GAS SECO COMPRIMIDO DE REFERENCIA F-100</t>
  </si>
  <si>
    <t>LIB. 2307-1 ORD. 820432</t>
  </si>
  <si>
    <t>PAGO VIATICOS EVALUACION BUENAS PRACTICAS ABRIL 2026 F-100</t>
  </si>
  <si>
    <t>TRASLADO  DE INGRESO DE F100 A F102</t>
  </si>
  <si>
    <t>CK-000030</t>
  </si>
  <si>
    <t>CREACION FONDO DE CAJA CHICA,PARA CUBRIR NECESIDADES QUE SON SOLICITADAS VIA LA DIRECCION ADMINISTRATIVA DE ESTE INDOCAL,SEGÚN COMUNICACIÓN LNM-343-2026 D/F 3/08/2026. VER ANEXOS.</t>
  </si>
  <si>
    <t>INGRESOS RECIBIDOS DEL MICM</t>
  </si>
  <si>
    <t>LIB. 2455-1 ORD. 837188</t>
  </si>
  <si>
    <t>FR MULTISERVICIO, SRL. NCF, B1500001125, F-102.</t>
  </si>
  <si>
    <t>LIB.2193-1 ORD. 823930</t>
  </si>
  <si>
    <t>S3S INTEGRAL &amp;CO.SRL PAGO COMPRA DE ALIMENTOS Y BEBIDAS PARA USO DE ESTE INDOCAL, NCF; B1500000001 F-102</t>
  </si>
  <si>
    <t>LIB.2303-1 ORD. 823932</t>
  </si>
  <si>
    <t>LANNY RENT A CAR, EIRL, SERVICIOS DE ALQUILER DE TRANSPORTE PARA EL TRASLADO DE PERSONAL. NCF; B1500000857 F-102</t>
  </si>
  <si>
    <t>LIB.2313-1 ORD. 823931</t>
  </si>
  <si>
    <t>SEGMA PETROLEUM CORP, PAGO COMPRA DE GASOIL A GRANEL PARA USO DE ESTE INDOCAL. NCF;E450000004992, E450000004994 F-102</t>
  </si>
  <si>
    <t>LIB. 2296-1 ORD. 823933</t>
  </si>
  <si>
    <t>PLANETA AZUL, PAGO COMPRA DE BOTELLONES DE AGUA, E450000026775, E450000027081 F-100</t>
  </si>
  <si>
    <t>LIB. 2453-1 ORD. 836042</t>
  </si>
  <si>
    <t>FR MULTISERVICIO, SRL. NCF, B1500001124, F-100.</t>
  </si>
  <si>
    <t>LIB. 2473-1 ORD. 836043</t>
  </si>
  <si>
    <t>OUTSOURCING DISRUPTION, SRL,  B1500000219, F-100</t>
  </si>
  <si>
    <t>2301-1 ORD.823948</t>
  </si>
  <si>
    <t>FUNDACION HERGAR PARA LA INVESTIGACION, SERV. CAPACITACION EN COMPRAS PUBLICAS F-100</t>
  </si>
  <si>
    <t>LIB.2149 ORD. 824582</t>
  </si>
  <si>
    <t>MADISA,SRL PAGO SERVICIO DE READECUACION DE LOS LABORATORIOS DE METROLOGIA Y LA REGIONAL NORTE DE ESTE INDOCAL NCF B1500000021 F-102</t>
  </si>
  <si>
    <t>TRASLADO DE CUENTA EN PESO A CUENTA EN DOLARES</t>
  </si>
  <si>
    <t>AJUSTE POR CAMBIO DE TASA CORRESPONDIENTE AL PAGO DEL LIB 2385</t>
  </si>
  <si>
    <t>LIB. 2294-1 ORD. 828613</t>
  </si>
  <si>
    <t xml:space="preserve"> Magna Motors SA Pago servicio por mantenimiento preventivo y correctivo a los vehiculos Hyundai Staria placa No. L-464788y y I112628, segun factura No. E450000004205, 4174 y 4152 de este INDOCAL.F-102</t>
  </si>
  <si>
    <t>LIB. 2383-1 ORD. 828614</t>
  </si>
  <si>
    <t>NOMINA HORAS EXTRAS CORRESPONDIENTE A ABRIL F-102</t>
  </si>
  <si>
    <t>LIB. 2539-1 ORD. 837189</t>
  </si>
  <si>
    <t>NOMINA PERSONAL FIJO INTERINATO F-102</t>
  </si>
  <si>
    <t>LIB. 2341-1 ORD. 828615</t>
  </si>
  <si>
    <t>NOMINA GASTO DE REPRESENTACION F-100</t>
  </si>
  <si>
    <t>LIB. 2352-1 ORD. 829515</t>
  </si>
  <si>
    <t>SENASA SEGURO: PAGO SEGURO  DE SASUL COMPLAMENTARIO NCF:E450000006700, F-100</t>
  </si>
  <si>
    <t>LIB. 2445-1 ORD. 829522</t>
  </si>
  <si>
    <t>LIB. 2448-1 ORD. 829526</t>
  </si>
  <si>
    <t>NOMINA PERSONAL SEGURIDAD F-102</t>
  </si>
  <si>
    <t>LIB. 2508-1 ORD. 829523</t>
  </si>
  <si>
    <t>NOMINA PERSONAL TEMPORAL F-102</t>
  </si>
  <si>
    <t>LIB.2501 ORD.831393</t>
  </si>
  <si>
    <t>INDOCAL PAGO VIATICO BALANZA MEDIDORES JULIO 2026 F-102</t>
  </si>
  <si>
    <t>LIB. 2441-1 ORD. 829520</t>
  </si>
  <si>
    <t>NOMINA PRIMA DE TRANSPORTE F-100</t>
  </si>
  <si>
    <t>LIB. 2443-1 ORD. 829521</t>
  </si>
  <si>
    <t>NOMINA TRAMITE DE PENSION F-100</t>
  </si>
  <si>
    <t>LIB. 2449-1 ORD. 829524</t>
  </si>
  <si>
    <t>NOMINA PERSONAL TEMPORAL F-100</t>
  </si>
  <si>
    <t>LIB. 2451-1 ORD. 829525</t>
  </si>
  <si>
    <t>NOMINA PERSONAL FIJOS F-100</t>
  </si>
  <si>
    <t>DEVOLUCION SEGURO COMPLEMENTARIO</t>
  </si>
  <si>
    <t>2379-1 ORD.831395</t>
  </si>
  <si>
    <t>INDOCAL VIATICO VERIFICACION BALANZAS GLP MAYO JULIO 2026 F-102</t>
  </si>
  <si>
    <t>2503-1 ORD.831388</t>
  </si>
  <si>
    <t>INDOCAL VIATICO OPERATIVOS EVALUACION DE BUENAS PRACTICAS DE HIGIENE, VIGILANCIA Y VERIFICACION JULIO-AGOCTO 2026 F-102</t>
  </si>
  <si>
    <t>2505-1 ORD.831389</t>
  </si>
  <si>
    <t>INDOCAL VIATICO VERIFICACION BALANZAS SURTIDORES DE GLP ZONA NORTE JULIO 2026 F-102</t>
  </si>
  <si>
    <t>LIB. 2375-1 ORD. 831389</t>
  </si>
  <si>
    <t>INDOCAL -PAGO VIATICOS VERIFICACION DE BALANZAS Y MEDIDORES GLP ZONA SUR, ESTE Y NORTE  JULIO 2026.  F-102.</t>
  </si>
  <si>
    <t>LIB.2377-1 ORD.831390</t>
  </si>
  <si>
    <t>INDOCAL PAGO VIATICO NEGOCIACIONES AENOR JULIO AGOSTO 2026 F-102</t>
  </si>
  <si>
    <t>LIB.2381-1 ORD.831392</t>
  </si>
  <si>
    <t>INDOCAL PAGO VIATICOS ADMINISTRATIVO ENTREGA DE DOCUMENTOS PARTICIPACION FORO CALIDAD F-102</t>
  </si>
  <si>
    <t>LIB. 2348-1 ORD. 831388</t>
  </si>
  <si>
    <t>HUMANO SEGURO: PAGO SEGURO COMPLAMENTARIO NCF:E450000009340, F-100</t>
  </si>
  <si>
    <t>AAH958255</t>
  </si>
  <si>
    <t>LIB. 2370-1 ORD. 834362</t>
  </si>
  <si>
    <t>DISLA URIBE KONCEPTO, SRL, PAGO SERVICIO DE COFFEE BREAK PARA DIFERENTES ACTIVIDADES, NCF. B1500004345, F-102.</t>
  </si>
  <si>
    <t>LIB. 2436-1 ORD. 834366</t>
  </si>
  <si>
    <t>S3S INTEGRAL &amp;CO.SRL PAGO COMPRA DE LECHE ENTERA Y AZUCAR REFINA PARA USO DE ESTE INDOCAL, NCF; B1500000002 F-102</t>
  </si>
  <si>
    <t>LIB. 2437-1 ORD. 834367</t>
  </si>
  <si>
    <t>TECH PLUS OFFICE TEPLUOF, SRL. PAGO COMPRA DE MATERIALES GASTABLES PARA USO DE ESTA INDOCAL, NCF. E450000000061, F-102.</t>
  </si>
  <si>
    <t>LIB. 2413-1 ORD. 834364</t>
  </si>
  <si>
    <t>PLANETA AZUL, PAGO COMPRA DE BOTELLONES DE AGUA, NCF. E450000027875, F-100</t>
  </si>
  <si>
    <t>LIB. 2422-1 ORD. 834368</t>
  </si>
  <si>
    <t>LUCEMAS SUPPLY SRL, PAGO COMPRA DE PRODUCTOS DE LIMPIEZA E HIGIENE Y ACCESORIOS, NCF. B1500000461, F- 100.</t>
  </si>
  <si>
    <t>LIB. 2439-1 ORD. 834365</t>
  </si>
  <si>
    <t>EKATEX, SRL, PAGO COMPRA UNIFORMES INSTITUCIONALES PARA USO DE ESTE INDOCAL, NCF. E450000000065, F-100.</t>
  </si>
  <si>
    <t>LIB. 2410-1 ORD. 834363</t>
  </si>
  <si>
    <t xml:space="preserve">PONTIFICA UNIVERSIDAD CATOLICA MADRE Y MAESTRA, PAGO DE MAESTRIA DE MICHEL ALBERT DIAZ MARTINEZ, ENCARGADO DE COMPRAS DE ESTE INDOCAL, NCF, E450000002397, F-100, </t>
  </si>
  <si>
    <t>LIB. 2438-1 ORD. 836041</t>
  </si>
  <si>
    <t>PYQUI MOVIL, SRL, B1500000149, F-102.</t>
  </si>
  <si>
    <t>LIB. 2528-1 ORD. 836038</t>
  </si>
  <si>
    <t>NOMINA VIATICO F-102</t>
  </si>
  <si>
    <t>LIB. 2491-1 ORD. 836049</t>
  </si>
  <si>
    <t>CODETEL, PAGO SERVICIOS DE TELEFONOS NCF E450000149804 F-100</t>
  </si>
  <si>
    <t>LIB. 2493-1 ORD. 836051</t>
  </si>
  <si>
    <t>CODETEL, PAGO SERVICIOS DE TELEFONOS  NCF E450000149830 F-100</t>
  </si>
  <si>
    <t>LIB. 2483-1 ORD. 836046</t>
  </si>
  <si>
    <t>EDESUR DOMINICANA, SA, PAGO DEL SUMINITRO DE ENERGIA ELECTRICA NCF. E450000130977 F-100</t>
  </si>
  <si>
    <t>LIB. 2489-1 ORD. 836048</t>
  </si>
  <si>
    <t>EDENORTE DOMINICANA SA, PAGO DEL SUMINITRO DE ENERGIA ELECTRICA DEL LABORATORIO DE LA REGIONAL NORTE NCF. E450000149925 F-100</t>
  </si>
  <si>
    <t>LIB. 2486-1 ORD. 836047</t>
  </si>
  <si>
    <t>EDENORTE DOMINICANA SA, PAGO DEL SUMINITRO DE ENERGIA ELECTRICA DE LA OFICINA DE LA REGIONAL NORTE NCF. E450000149916 F-100</t>
  </si>
  <si>
    <t>LIB. 2478-1 ORD. 836045</t>
  </si>
  <si>
    <t>CAASD, PAGO SERVICIOS DE SUMINISTRO DE AGUA DE LA CEDE CENTRAL, NCF E450000035385. F-100</t>
  </si>
  <si>
    <t>LIB. 2495-1 ORD. 836051</t>
  </si>
  <si>
    <t>CORAASAN, PAGO SERVICIO DE AGUA POTABLE DEL EDIFICIO DE LA REGIONAL NORTE, NCF B1546488, F-100</t>
  </si>
  <si>
    <t>LIB. 2475-1 ORD. 836044</t>
  </si>
  <si>
    <t>ALTICE DOMINICANA, PAGO SERVICIOS DE INTERNET, NCF E450000026678, F-100</t>
  </si>
  <si>
    <t>LIB. 2497-1 ORD. 836052</t>
  </si>
  <si>
    <t>AYUNTAMIENTO DE LA OFICNA DE SANTIAGO NCF:B1500009557 F-100</t>
  </si>
  <si>
    <t>LIB. 2465-1 ORD. 836042</t>
  </si>
  <si>
    <t>EDEESTE, PAGO SERVICIOS DE ENERGIA ELECTRICA DEL LABORATORIO DE METROLOGIA DE S., NCF E450000103005 F-100</t>
  </si>
  <si>
    <t>LIB. 2499-1 ORD. 836053</t>
  </si>
  <si>
    <t>AYUNTAMIENTO PAGO DE SERVCION DE RECOGIDA DE BASURA DEL LABORATORIO DE SANTIAGO NCF:B1500009558 F-100</t>
  </si>
  <si>
    <t>LIB.2385 ORD.83617</t>
  </si>
  <si>
    <t>SIM,PAGO MEMBRESIA ANUAL 2026-2027 (JULIO 2026-JULIO 2027) PAGO DOLARES</t>
  </si>
  <si>
    <t>LIB. 2415-1 ORD. 836054</t>
  </si>
  <si>
    <t xml:space="preserve">FRESCO DEL HORNO, SRL, PAGO COMPRA DE POSTRES FRESCOS PARA DIFERENTES ACTIVIDADES DE ESTE INDOCAL, NCF E450000000051, F-102. </t>
  </si>
  <si>
    <t>LIB. 2417-1 ORD. 836039</t>
  </si>
  <si>
    <t>BONANZA DOMINICANA, PAGO SERVICIOS MANTENIMIENTO PREVENTIVO DE LOS VEHICULOS EN GARANTIA DE ESTE INDOCAL, NCF. E450000001801, E450000001808 F-102</t>
  </si>
  <si>
    <t>2457-1 ORD.837190</t>
  </si>
  <si>
    <t>MOTO FRANCIS PAGO MANTENIMIENTO PREVENTIVO DE LOS MOTORES  NCF: 49-50-51 F-100</t>
  </si>
  <si>
    <t>COMISION FONDO REPONIBLE</t>
  </si>
  <si>
    <t>COMISION SERVICIOS TECNICOS</t>
  </si>
  <si>
    <t>COMISION SIRITE</t>
  </si>
  <si>
    <t xml:space="preserve"> NESTOR JULIO MATOS UREÑA</t>
  </si>
  <si>
    <t xml:space="preserve"> Director General</t>
  </si>
  <si>
    <t>YEVALYN MONTERO</t>
  </si>
  <si>
    <t>MARIA OGANDO</t>
  </si>
  <si>
    <t xml:space="preserve">Enc. de Contabilidad </t>
  </si>
  <si>
    <t xml:space="preserve">      Directora Financiera Interina</t>
  </si>
  <si>
    <t xml:space="preserve">RESUMEN DE  INGRESOS Y EGRESOS </t>
  </si>
  <si>
    <t>AL 31 DE AGOSTO  2026</t>
  </si>
  <si>
    <t>BALANCES POR CUENTA SEGÚN LIBRO DE TESORERIA AL 31/08/2026</t>
  </si>
  <si>
    <t>BALANCE MES ANTERIOR</t>
  </si>
  <si>
    <t xml:space="preserve">TOTAL DE INGRESO </t>
  </si>
  <si>
    <r>
      <rPr>
        <b/>
        <sz val="12"/>
        <rFont val="Calibri"/>
        <family val="2"/>
        <scheme val="minor"/>
      </rPr>
      <t>TOTAL DE GASTOS</t>
    </r>
    <r>
      <rPr>
        <sz val="12"/>
        <rFont val="Calibri"/>
        <family val="2"/>
        <scheme val="minor"/>
      </rPr>
      <t xml:space="preserve"> </t>
    </r>
  </si>
  <si>
    <t>SALDO</t>
  </si>
  <si>
    <t>DISPONIBLE</t>
  </si>
  <si>
    <t>DIFERENCIA</t>
  </si>
  <si>
    <t>SUBCTA DOLARES</t>
  </si>
  <si>
    <t>SUBCTA EURO</t>
  </si>
  <si>
    <t>CUENTA FONDO REPONIBLE INSTITUCIONAL 100</t>
  </si>
  <si>
    <t>SUBCUENTAS  FONDO 100</t>
  </si>
  <si>
    <t>SUBCUENTAS FONDO 102</t>
  </si>
  <si>
    <t>CUENTA DE SERVICIOS TECNICOS</t>
  </si>
  <si>
    <t>Elaborado por:</t>
  </si>
  <si>
    <t xml:space="preserve">Revisado por: </t>
  </si>
  <si>
    <t>NOTA: ESTE RESUMEN CONTEMPLA TODOS LOS INGRESOS Y GASTOS REALIZADO DESDE EL RNC: 430128317 A UN CORTE 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</si>
</sst>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_-;\-* #,##0.00_-;_-* &quot;-&quot;??_-;_-@_-"/>
    <numFmt numFmtId="165" formatCode="dd/mm/yyyy;@"/>
    <numFmt numFmtId="166" formatCode="_-* #,##0.00\ _€_-;\-* #,##0.00\ _€_-;_-* &quot;-&quot;??\ _€_-;_-@_-"/>
    <numFmt numFmtId="167" formatCode="&quot;RD$&quot;#,##0.00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name val="Calibri"/>
      <family val="2"/>
      <scheme val="minor"/>
    </font>
    <font>
      <sz val="20"/>
      <name val="Calibri"/>
      <family val="2"/>
      <scheme val="minor"/>
    </font>
    <font>
      <sz val="14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name val="Arial MT"/>
    </font>
    <font>
      <sz val="18"/>
      <color rgb="FF000000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20"/>
      <name val="Arial MT"/>
      <family val="2"/>
    </font>
    <font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20"/>
      <color rgb="FF000000"/>
      <name val="Calibri"/>
      <family val="2"/>
      <scheme val="minor"/>
    </font>
    <font>
      <sz val="14"/>
      <color rgb="FF000000"/>
      <name val="Calibri"/>
      <family val="2"/>
    </font>
    <font>
      <sz val="20"/>
      <color rgb="FF000000"/>
      <name val="Calibri"/>
      <family val="2"/>
    </font>
    <font>
      <sz val="12"/>
      <name val="Calibri"/>
      <family val="2"/>
    </font>
    <font>
      <sz val="20"/>
      <name val="Calibri"/>
      <family val="2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20"/>
      <name val="Arial MT"/>
    </font>
    <font>
      <sz val="11"/>
      <name val="Calibri"/>
      <family val="2"/>
      <scheme val="minor"/>
    </font>
    <font>
      <sz val="2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0">
    <xf numFmtId="0" fontId="0" fillId="0" borderId="0" xfId="0"/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43" fontId="0" fillId="0" borderId="0" xfId="1" applyFont="1" applyFill="1"/>
    <xf numFmtId="2" fontId="0" fillId="0" borderId="0" xfId="0" applyNumberFormat="1"/>
    <xf numFmtId="14" fontId="2" fillId="0" borderId="1" xfId="0" applyNumberFormat="1" applyFont="1" applyBorder="1" applyAlignment="1">
      <alignment horizontal="left"/>
    </xf>
    <xf numFmtId="12" fontId="2" fillId="0" borderId="2" xfId="1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43" fontId="4" fillId="0" borderId="2" xfId="1" applyFont="1" applyFill="1" applyBorder="1" applyAlignment="1">
      <alignment horizontal="right"/>
    </xf>
    <xf numFmtId="43" fontId="5" fillId="0" borderId="2" xfId="1" applyFont="1" applyFill="1" applyBorder="1" applyAlignment="1">
      <alignment horizontal="right"/>
    </xf>
    <xf numFmtId="43" fontId="5" fillId="0" borderId="3" xfId="1" applyFont="1" applyFill="1" applyBorder="1" applyAlignment="1">
      <alignment horizontal="right"/>
    </xf>
    <xf numFmtId="2" fontId="5" fillId="0" borderId="0" xfId="1" applyNumberFormat="1" applyFont="1" applyFill="1" applyAlignment="1">
      <alignment horizontal="right"/>
    </xf>
    <xf numFmtId="43" fontId="3" fillId="0" borderId="0" xfId="1" applyFont="1" applyFill="1" applyBorder="1" applyAlignment="1">
      <alignment horizontal="center"/>
    </xf>
    <xf numFmtId="14" fontId="6" fillId="0" borderId="4" xfId="0" applyNumberFormat="1" applyFont="1" applyBorder="1" applyAlignment="1">
      <alignment horizontal="center"/>
    </xf>
    <xf numFmtId="14" fontId="6" fillId="0" borderId="0" xfId="0" applyNumberFormat="1" applyFont="1" applyAlignment="1">
      <alignment horizontal="center"/>
    </xf>
    <xf numFmtId="43" fontId="6" fillId="0" borderId="0" xfId="1" applyFont="1" applyFill="1" applyBorder="1" applyAlignment="1">
      <alignment horizontal="center"/>
    </xf>
    <xf numFmtId="14" fontId="6" fillId="0" borderId="5" xfId="0" applyNumberFormat="1" applyFont="1" applyBorder="1" applyAlignment="1">
      <alignment horizontal="center"/>
    </xf>
    <xf numFmtId="2" fontId="6" fillId="0" borderId="0" xfId="0" applyNumberFormat="1" applyFont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0" xfId="0" applyFont="1" applyAlignment="1">
      <alignment horizontal="center"/>
    </xf>
    <xf numFmtId="43" fontId="7" fillId="0" borderId="0" xfId="1" applyFont="1" applyFill="1" applyBorder="1" applyAlignment="1">
      <alignment horizontal="center"/>
    </xf>
    <xf numFmtId="0" fontId="7" fillId="0" borderId="5" xfId="0" applyFont="1" applyBorder="1" applyAlignment="1">
      <alignment horizontal="center"/>
    </xf>
    <xf numFmtId="2" fontId="7" fillId="0" borderId="0" xfId="0" applyNumberFormat="1" applyFont="1" applyAlignment="1">
      <alignment horizontal="center"/>
    </xf>
    <xf numFmtId="0" fontId="7" fillId="0" borderId="0" xfId="0" applyFont="1"/>
    <xf numFmtId="0" fontId="7" fillId="0" borderId="4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43" fontId="7" fillId="0" borderId="0" xfId="1" applyFont="1" applyFill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2" fontId="7" fillId="0" borderId="0" xfId="0" applyNumberFormat="1" applyFont="1" applyAlignment="1">
      <alignment horizontal="center" wrapText="1"/>
    </xf>
    <xf numFmtId="0" fontId="7" fillId="0" borderId="0" xfId="0" applyFont="1" applyAlignment="1">
      <alignment wrapText="1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43" fontId="7" fillId="0" borderId="7" xfId="1" applyFont="1" applyFill="1" applyBorder="1" applyAlignment="1">
      <alignment horizontal="center"/>
    </xf>
    <xf numFmtId="0" fontId="7" fillId="0" borderId="8" xfId="0" applyFont="1" applyBorder="1" applyAlignment="1">
      <alignment horizontal="center"/>
    </xf>
    <xf numFmtId="14" fontId="8" fillId="0" borderId="9" xfId="0" applyNumberFormat="1" applyFont="1" applyBorder="1" applyAlignment="1">
      <alignment horizontal="left"/>
    </xf>
    <xf numFmtId="12" fontId="8" fillId="0" borderId="10" xfId="1" applyNumberFormat="1" applyFont="1" applyFill="1" applyBorder="1" applyAlignment="1">
      <alignment horizontal="center"/>
    </xf>
    <xf numFmtId="0" fontId="7" fillId="0" borderId="10" xfId="0" applyFont="1" applyBorder="1" applyAlignment="1">
      <alignment horizontal="center" wrapText="1"/>
    </xf>
    <xf numFmtId="43" fontId="4" fillId="0" borderId="10" xfId="1" applyFont="1" applyFill="1" applyBorder="1" applyAlignment="1">
      <alignment horizontal="right"/>
    </xf>
    <xf numFmtId="43" fontId="9" fillId="0" borderId="10" xfId="1" applyFont="1" applyFill="1" applyBorder="1" applyAlignment="1">
      <alignment horizontal="right"/>
    </xf>
    <xf numFmtId="43" fontId="7" fillId="0" borderId="11" xfId="1" applyFont="1" applyFill="1" applyBorder="1" applyAlignment="1">
      <alignment horizontal="center" wrapText="1"/>
    </xf>
    <xf numFmtId="2" fontId="7" fillId="0" borderId="0" xfId="1" applyNumberFormat="1" applyFont="1" applyFill="1" applyBorder="1" applyAlignment="1">
      <alignment horizontal="center" wrapText="1"/>
    </xf>
    <xf numFmtId="14" fontId="9" fillId="0" borderId="12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43" fontId="9" fillId="0" borderId="15" xfId="1" applyFont="1" applyFill="1" applyBorder="1" applyAlignment="1">
      <alignment horizontal="center" vertical="center" wrapText="1"/>
    </xf>
    <xf numFmtId="43" fontId="10" fillId="0" borderId="16" xfId="1" applyFont="1" applyFill="1" applyBorder="1" applyAlignment="1">
      <alignment horizontal="center"/>
    </xf>
    <xf numFmtId="2" fontId="10" fillId="0" borderId="0" xfId="1" applyNumberFormat="1" applyFont="1" applyFill="1" applyBorder="1" applyAlignment="1">
      <alignment horizontal="right"/>
    </xf>
    <xf numFmtId="164" fontId="0" fillId="0" borderId="0" xfId="0" applyNumberFormat="1"/>
    <xf numFmtId="14" fontId="3" fillId="0" borderId="17" xfId="0" applyNumberFormat="1" applyFont="1" applyBorder="1" applyAlignment="1">
      <alignment vertical="center"/>
    </xf>
    <xf numFmtId="0" fontId="11" fillId="0" borderId="17" xfId="0" applyFont="1" applyBorder="1" applyAlignment="1">
      <alignment vertical="center"/>
    </xf>
    <xf numFmtId="0" fontId="11" fillId="0" borderId="17" xfId="0" applyFont="1" applyBorder="1" applyAlignment="1">
      <alignment vertical="center" wrapText="1"/>
    </xf>
    <xf numFmtId="164" fontId="11" fillId="0" borderId="13" xfId="0" applyNumberFormat="1" applyFont="1" applyBorder="1" applyAlignment="1">
      <alignment horizontal="right"/>
    </xf>
    <xf numFmtId="164" fontId="11" fillId="0" borderId="17" xfId="0" applyNumberFormat="1" applyFont="1" applyBorder="1" applyAlignment="1">
      <alignment horizontal="right" vertical="center"/>
    </xf>
    <xf numFmtId="43" fontId="13" fillId="0" borderId="13" xfId="1" applyFont="1" applyFill="1" applyBorder="1" applyAlignment="1">
      <alignment horizontal="center"/>
    </xf>
    <xf numFmtId="164" fontId="13" fillId="0" borderId="0" xfId="1" applyNumberFormat="1" applyFont="1" applyFill="1" applyBorder="1" applyAlignment="1">
      <alignment horizontal="right"/>
    </xf>
    <xf numFmtId="43" fontId="9" fillId="0" borderId="0" xfId="1" quotePrefix="1" applyFont="1" applyFill="1" applyBorder="1" applyAlignment="1">
      <alignment horizontal="right"/>
    </xf>
    <xf numFmtId="14" fontId="3" fillId="0" borderId="17" xfId="0" applyNumberFormat="1" applyFont="1" applyBorder="1"/>
    <xf numFmtId="0" fontId="11" fillId="0" borderId="17" xfId="0" applyFont="1" applyBorder="1"/>
    <xf numFmtId="0" fontId="11" fillId="0" borderId="17" xfId="0" applyFont="1" applyBorder="1" applyAlignment="1">
      <alignment wrapText="1"/>
    </xf>
    <xf numFmtId="164" fontId="11" fillId="0" borderId="17" xfId="0" applyNumberFormat="1" applyFont="1" applyBorder="1" applyAlignment="1">
      <alignment horizontal="right"/>
    </xf>
    <xf numFmtId="0" fontId="11" fillId="0" borderId="17" xfId="0" applyFont="1" applyBorder="1" applyAlignment="1">
      <alignment horizontal="left" wrapText="1"/>
    </xf>
    <xf numFmtId="0" fontId="14" fillId="0" borderId="17" xfId="0" applyFont="1" applyBorder="1" applyAlignment="1">
      <alignment wrapText="1"/>
    </xf>
    <xf numFmtId="0" fontId="0" fillId="0" borderId="17" xfId="0" applyBorder="1"/>
    <xf numFmtId="0" fontId="14" fillId="0" borderId="17" xfId="0" applyFont="1" applyBorder="1" applyAlignment="1">
      <alignment vertical="center" wrapText="1"/>
    </xf>
    <xf numFmtId="0" fontId="0" fillId="0" borderId="13" xfId="0" applyBorder="1"/>
    <xf numFmtId="0" fontId="14" fillId="0" borderId="18" xfId="0" applyFont="1" applyBorder="1" applyAlignment="1">
      <alignment wrapText="1"/>
    </xf>
    <xf numFmtId="0" fontId="0" fillId="0" borderId="18" xfId="0" applyBorder="1"/>
    <xf numFmtId="14" fontId="3" fillId="0" borderId="18" xfId="0" applyNumberFormat="1" applyFont="1" applyBorder="1"/>
    <xf numFmtId="0" fontId="11" fillId="0" borderId="19" xfId="0" applyFont="1" applyBorder="1" applyAlignment="1">
      <alignment horizontal="left" wrapText="1"/>
    </xf>
    <xf numFmtId="0" fontId="0" fillId="0" borderId="20" xfId="0" applyBorder="1"/>
    <xf numFmtId="0" fontId="11" fillId="0" borderId="18" xfId="0" applyFont="1" applyBorder="1" applyAlignment="1">
      <alignment horizontal="left" wrapText="1"/>
    </xf>
    <xf numFmtId="14" fontId="3" fillId="0" borderId="13" xfId="0" applyNumberFormat="1" applyFont="1" applyBorder="1"/>
    <xf numFmtId="0" fontId="11" fillId="0" borderId="13" xfId="0" applyFont="1" applyBorder="1" applyAlignment="1">
      <alignment horizontal="left" wrapText="1"/>
    </xf>
    <xf numFmtId="0" fontId="14" fillId="0" borderId="13" xfId="0" applyFont="1" applyBorder="1" applyAlignment="1">
      <alignment wrapText="1"/>
    </xf>
    <xf numFmtId="0" fontId="11" fillId="0" borderId="13" xfId="0" applyFont="1" applyBorder="1"/>
    <xf numFmtId="0" fontId="11" fillId="0" borderId="13" xfId="0" applyFont="1" applyBorder="1" applyAlignment="1">
      <alignment wrapText="1"/>
    </xf>
    <xf numFmtId="14" fontId="3" fillId="0" borderId="13" xfId="0" applyNumberFormat="1" applyFont="1" applyBorder="1" applyAlignment="1">
      <alignment horizontal="right" vertical="center"/>
    </xf>
    <xf numFmtId="0" fontId="11" fillId="0" borderId="13" xfId="0" applyFont="1" applyBorder="1" applyAlignment="1">
      <alignment horizontal="left" vertical="center"/>
    </xf>
    <xf numFmtId="0" fontId="14" fillId="0" borderId="13" xfId="0" applyFont="1" applyBorder="1" applyAlignment="1">
      <alignment horizontal="left" vertical="center" wrapText="1"/>
    </xf>
    <xf numFmtId="164" fontId="11" fillId="0" borderId="13" xfId="0" applyNumberFormat="1" applyFont="1" applyBorder="1" applyAlignment="1">
      <alignment horizontal="left" vertical="center"/>
    </xf>
    <xf numFmtId="14" fontId="3" fillId="0" borderId="13" xfId="0" applyNumberFormat="1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14" fillId="0" borderId="13" xfId="0" applyFont="1" applyBorder="1" applyAlignment="1">
      <alignment vertical="center" wrapText="1"/>
    </xf>
    <xf numFmtId="164" fontId="11" fillId="0" borderId="13" xfId="0" applyNumberFormat="1" applyFont="1" applyBorder="1" applyAlignment="1">
      <alignment horizontal="right" vertical="center"/>
    </xf>
    <xf numFmtId="4" fontId="11" fillId="0" borderId="13" xfId="0" applyNumberFormat="1" applyFont="1" applyBorder="1" applyAlignment="1">
      <alignment horizontal="right"/>
    </xf>
    <xf numFmtId="0" fontId="14" fillId="0" borderId="13" xfId="0" applyFont="1" applyBorder="1" applyAlignment="1">
      <alignment horizontal="left" wrapText="1"/>
    </xf>
    <xf numFmtId="0" fontId="11" fillId="0" borderId="13" xfId="0" applyFont="1" applyBorder="1" applyAlignment="1">
      <alignment horizontal="center"/>
    </xf>
    <xf numFmtId="164" fontId="11" fillId="2" borderId="13" xfId="0" applyNumberFormat="1" applyFont="1" applyFill="1" applyBorder="1" applyAlignment="1">
      <alignment horizontal="right"/>
    </xf>
    <xf numFmtId="164" fontId="11" fillId="0" borderId="0" xfId="0" applyNumberFormat="1" applyFont="1" applyAlignment="1">
      <alignment horizontal="right"/>
    </xf>
    <xf numFmtId="0" fontId="11" fillId="0" borderId="13" xfId="0" applyFont="1" applyBorder="1" applyAlignment="1">
      <alignment horizontal="right" wrapText="1"/>
    </xf>
    <xf numFmtId="43" fontId="13" fillId="0" borderId="0" xfId="1" applyFont="1" applyFill="1" applyBorder="1" applyAlignment="1">
      <alignment horizontal="right"/>
    </xf>
    <xf numFmtId="43" fontId="7" fillId="0" borderId="0" xfId="1" applyFont="1" applyFill="1" applyBorder="1" applyAlignment="1">
      <alignment horizontal="center"/>
    </xf>
    <xf numFmtId="14" fontId="3" fillId="0" borderId="13" xfId="0" applyNumberFormat="1" applyFont="1" applyBorder="1" applyAlignment="1">
      <alignment horizontal="center"/>
    </xf>
    <xf numFmtId="12" fontId="7" fillId="0" borderId="13" xfId="1" applyNumberFormat="1" applyFont="1" applyFill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43" fontId="10" fillId="0" borderId="13" xfId="1" applyFont="1" applyFill="1" applyBorder="1" applyAlignment="1">
      <alignment horizontal="center"/>
    </xf>
    <xf numFmtId="43" fontId="15" fillId="0" borderId="13" xfId="1" applyFont="1" applyFill="1" applyBorder="1" applyAlignment="1">
      <alignment horizontal="center"/>
    </xf>
    <xf numFmtId="43" fontId="0" fillId="0" borderId="0" xfId="0" applyNumberFormat="1"/>
    <xf numFmtId="14" fontId="3" fillId="0" borderId="4" xfId="0" applyNumberFormat="1" applyFont="1" applyBorder="1" applyAlignment="1">
      <alignment horizontal="center"/>
    </xf>
    <xf numFmtId="12" fontId="7" fillId="0" borderId="0" xfId="1" applyNumberFormat="1" applyFont="1" applyFill="1" applyBorder="1" applyAlignment="1">
      <alignment horizontal="center"/>
    </xf>
    <xf numFmtId="0" fontId="3" fillId="0" borderId="0" xfId="0" applyFont="1" applyAlignment="1">
      <alignment horizontal="center" wrapText="1"/>
    </xf>
    <xf numFmtId="43" fontId="4" fillId="0" borderId="0" xfId="1" applyFont="1" applyFill="1" applyBorder="1" applyAlignment="1">
      <alignment horizontal="right"/>
    </xf>
    <xf numFmtId="43" fontId="5" fillId="0" borderId="0" xfId="1" applyFont="1" applyFill="1" applyBorder="1" applyAlignment="1">
      <alignment horizontal="right"/>
    </xf>
    <xf numFmtId="43" fontId="7" fillId="0" borderId="5" xfId="1" applyFont="1" applyFill="1" applyBorder="1" applyAlignment="1">
      <alignment horizontal="center"/>
    </xf>
    <xf numFmtId="2" fontId="7" fillId="0" borderId="0" xfId="1" applyNumberFormat="1" applyFont="1" applyFill="1" applyBorder="1" applyAlignment="1">
      <alignment horizontal="center"/>
    </xf>
    <xf numFmtId="2" fontId="16" fillId="0" borderId="0" xfId="0" applyNumberFormat="1" applyFont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0" xfId="0" applyFont="1" applyAlignment="1">
      <alignment horizontal="center"/>
    </xf>
    <xf numFmtId="43" fontId="16" fillId="0" borderId="0" xfId="1" applyFont="1" applyFill="1" applyBorder="1" applyAlignment="1">
      <alignment horizontal="center"/>
    </xf>
    <xf numFmtId="0" fontId="16" fillId="0" borderId="5" xfId="0" applyFont="1" applyBorder="1" applyAlignment="1">
      <alignment horizontal="center"/>
    </xf>
    <xf numFmtId="12" fontId="3" fillId="0" borderId="0" xfId="1" applyNumberFormat="1" applyFont="1" applyFill="1" applyBorder="1" applyAlignment="1">
      <alignment horizontal="center" wrapText="1"/>
    </xf>
    <xf numFmtId="43" fontId="3" fillId="0" borderId="5" xfId="1" applyFont="1" applyFill="1" applyBorder="1" applyAlignment="1">
      <alignment horizontal="center"/>
    </xf>
    <xf numFmtId="2" fontId="3" fillId="0" borderId="0" xfId="1" applyNumberFormat="1" applyFont="1" applyFill="1" applyBorder="1" applyAlignment="1">
      <alignment horizontal="center"/>
    </xf>
    <xf numFmtId="0" fontId="17" fillId="0" borderId="21" xfId="0" applyFont="1" applyBorder="1" applyAlignment="1">
      <alignment horizontal="center"/>
    </xf>
    <xf numFmtId="0" fontId="17" fillId="0" borderId="22" xfId="0" applyFont="1" applyBorder="1" applyAlignment="1">
      <alignment horizontal="center"/>
    </xf>
    <xf numFmtId="0" fontId="3" fillId="0" borderId="22" xfId="0" applyFont="1" applyBorder="1" applyAlignment="1">
      <alignment horizontal="center" wrapText="1"/>
    </xf>
    <xf numFmtId="43" fontId="4" fillId="0" borderId="22" xfId="1" applyFont="1" applyFill="1" applyBorder="1" applyAlignment="1">
      <alignment horizontal="right"/>
    </xf>
    <xf numFmtId="43" fontId="17" fillId="0" borderId="22" xfId="1" applyFont="1" applyFill="1" applyBorder="1" applyAlignment="1">
      <alignment horizontal="center" wrapText="1"/>
    </xf>
    <xf numFmtId="0" fontId="17" fillId="0" borderId="23" xfId="0" applyFont="1" applyBorder="1" applyAlignment="1">
      <alignment horizontal="center" wrapText="1"/>
    </xf>
    <xf numFmtId="2" fontId="17" fillId="0" borderId="0" xfId="0" applyNumberFormat="1" applyFont="1" applyAlignment="1">
      <alignment horizontal="center" wrapText="1"/>
    </xf>
    <xf numFmtId="14" fontId="5" fillId="0" borderId="0" xfId="0" applyNumberFormat="1" applyFont="1" applyAlignment="1">
      <alignment horizontal="center"/>
    </xf>
    <xf numFmtId="0" fontId="18" fillId="0" borderId="0" xfId="0" applyFont="1" applyAlignment="1">
      <alignment horizontal="center" vertical="center" wrapText="1"/>
    </xf>
    <xf numFmtId="43" fontId="10" fillId="0" borderId="0" xfId="1" applyFont="1" applyFill="1" applyBorder="1" applyAlignment="1">
      <alignment horizontal="right"/>
    </xf>
    <xf numFmtId="43" fontId="9" fillId="0" borderId="0" xfId="1" applyFont="1" applyFill="1" applyBorder="1" applyAlignment="1">
      <alignment horizontal="center" wrapText="1"/>
    </xf>
    <xf numFmtId="2" fontId="9" fillId="0" borderId="0" xfId="1" applyNumberFormat="1" applyFont="1" applyFill="1" applyBorder="1" applyAlignment="1">
      <alignment horizontal="center" wrapText="1"/>
    </xf>
    <xf numFmtId="14" fontId="19" fillId="0" borderId="0" xfId="0" applyNumberFormat="1" applyFont="1" applyAlignment="1">
      <alignment horizontal="center"/>
    </xf>
    <xf numFmtId="12" fontId="19" fillId="0" borderId="0" xfId="0" applyNumberFormat="1" applyFont="1" applyAlignment="1">
      <alignment horizontal="center"/>
    </xf>
    <xf numFmtId="14" fontId="20" fillId="0" borderId="0" xfId="0" applyNumberFormat="1" applyFont="1" applyAlignment="1">
      <alignment horizontal="center" wrapText="1"/>
    </xf>
    <xf numFmtId="43" fontId="21" fillId="0" borderId="0" xfId="1" applyFont="1" applyFill="1" applyAlignment="1">
      <alignment horizontal="right"/>
    </xf>
    <xf numFmtId="43" fontId="22" fillId="0" borderId="0" xfId="1" applyFont="1" applyFill="1" applyAlignment="1">
      <alignment horizontal="right"/>
    </xf>
    <xf numFmtId="2" fontId="22" fillId="0" borderId="0" xfId="1" applyNumberFormat="1" applyFont="1" applyFill="1" applyAlignment="1">
      <alignment horizontal="right"/>
    </xf>
    <xf numFmtId="43" fontId="20" fillId="0" borderId="0" xfId="1" applyFont="1" applyFill="1" applyBorder="1" applyAlignment="1">
      <alignment horizontal="left"/>
    </xf>
    <xf numFmtId="43" fontId="7" fillId="0" borderId="0" xfId="1" applyFont="1" applyFill="1" applyAlignment="1">
      <alignment horizontal="center" wrapText="1"/>
    </xf>
    <xf numFmtId="14" fontId="8" fillId="0" borderId="0" xfId="0" applyNumberFormat="1" applyFont="1" applyAlignment="1">
      <alignment horizontal="center" wrapText="1"/>
    </xf>
    <xf numFmtId="12" fontId="8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center" wrapText="1"/>
    </xf>
    <xf numFmtId="43" fontId="4" fillId="0" borderId="0" xfId="1" applyFont="1" applyFill="1" applyBorder="1" applyAlignment="1">
      <alignment horizontal="right" wrapText="1"/>
    </xf>
    <xf numFmtId="43" fontId="9" fillId="0" borderId="0" xfId="1" applyFont="1" applyFill="1" applyBorder="1" applyAlignment="1">
      <alignment horizontal="right" wrapText="1"/>
    </xf>
    <xf numFmtId="2" fontId="9" fillId="0" borderId="0" xfId="1" applyNumberFormat="1" applyFont="1" applyFill="1" applyBorder="1" applyAlignment="1">
      <alignment horizontal="right" wrapText="1"/>
    </xf>
    <xf numFmtId="43" fontId="7" fillId="0" borderId="0" xfId="1" applyFont="1" applyFill="1" applyBorder="1" applyAlignment="1">
      <alignment horizontal="center" wrapText="1"/>
    </xf>
    <xf numFmtId="14" fontId="8" fillId="0" borderId="24" xfId="0" applyNumberFormat="1" applyFont="1" applyBorder="1" applyAlignment="1">
      <alignment horizontal="center" vertical="center" wrapText="1"/>
    </xf>
    <xf numFmtId="165" fontId="8" fillId="0" borderId="24" xfId="0" applyNumberFormat="1" applyFont="1" applyBorder="1" applyAlignment="1">
      <alignment horizontal="center" vertical="center" wrapText="1"/>
    </xf>
    <xf numFmtId="43" fontId="8" fillId="0" borderId="24" xfId="1" applyFont="1" applyFill="1" applyBorder="1" applyAlignment="1">
      <alignment horizontal="center" vertical="center" wrapText="1"/>
    </xf>
    <xf numFmtId="14" fontId="24" fillId="0" borderId="24" xfId="0" applyNumberFormat="1" applyFont="1" applyBorder="1" applyAlignment="1">
      <alignment horizontal="center" wrapText="1"/>
    </xf>
    <xf numFmtId="4" fontId="25" fillId="0" borderId="24" xfId="0" applyNumberFormat="1" applyFont="1" applyBorder="1" applyAlignment="1">
      <alignment horizontal="center"/>
    </xf>
    <xf numFmtId="4" fontId="25" fillId="0" borderId="24" xfId="0" applyNumberFormat="1" applyFont="1" applyBorder="1" applyAlignment="1">
      <alignment horizontal="center" wrapText="1"/>
    </xf>
    <xf numFmtId="4" fontId="25" fillId="0" borderId="23" xfId="0" applyNumberFormat="1" applyFont="1" applyBorder="1" applyAlignment="1">
      <alignment horizontal="center"/>
    </xf>
    <xf numFmtId="43" fontId="25" fillId="0" borderId="24" xfId="1" applyFont="1" applyFill="1" applyBorder="1" applyAlignment="1">
      <alignment horizontal="center"/>
    </xf>
    <xf numFmtId="0" fontId="26" fillId="0" borderId="0" xfId="0" applyFont="1"/>
    <xf numFmtId="4" fontId="26" fillId="0" borderId="0" xfId="0" applyNumberFormat="1" applyFont="1"/>
    <xf numFmtId="4" fontId="0" fillId="0" borderId="0" xfId="0" applyNumberFormat="1"/>
    <xf numFmtId="14" fontId="6" fillId="0" borderId="24" xfId="0" applyNumberFormat="1" applyFont="1" applyBorder="1" applyAlignment="1">
      <alignment horizontal="center" wrapText="1" shrinkToFit="1"/>
    </xf>
    <xf numFmtId="4" fontId="10" fillId="0" borderId="25" xfId="0" applyNumberFormat="1" applyFont="1" applyBorder="1" applyAlignment="1">
      <alignment horizontal="center"/>
    </xf>
    <xf numFmtId="4" fontId="10" fillId="0" borderId="25" xfId="0" applyNumberFormat="1" applyFont="1" applyBorder="1" applyAlignment="1">
      <alignment horizontal="center" wrapText="1"/>
    </xf>
    <xf numFmtId="4" fontId="10" fillId="0" borderId="24" xfId="0" applyNumberFormat="1" applyFont="1" applyBorder="1" applyAlignment="1">
      <alignment horizontal="center"/>
    </xf>
    <xf numFmtId="14" fontId="6" fillId="0" borderId="0" xfId="0" applyNumberFormat="1" applyFont="1" applyAlignment="1">
      <alignment horizontal="center" wrapText="1" shrinkToFit="1"/>
    </xf>
    <xf numFmtId="43" fontId="24" fillId="0" borderId="0" xfId="1" applyFont="1" applyFill="1" applyBorder="1" applyAlignment="1">
      <alignment horizontal="center" wrapText="1"/>
    </xf>
    <xf numFmtId="166" fontId="0" fillId="0" borderId="0" xfId="0" applyNumberFormat="1"/>
    <xf numFmtId="14" fontId="2" fillId="0" borderId="0" xfId="0" applyNumberFormat="1" applyFont="1"/>
    <xf numFmtId="12" fontId="2" fillId="0" borderId="0" xfId="1" applyNumberFormat="1" applyFont="1" applyFill="1" applyAlignment="1"/>
    <xf numFmtId="167" fontId="9" fillId="0" borderId="0" xfId="0" applyNumberFormat="1" applyFont="1" applyAlignment="1">
      <alignment wrapText="1"/>
    </xf>
    <xf numFmtId="43" fontId="5" fillId="0" borderId="0" xfId="1" applyFont="1" applyFill="1" applyAlignment="1">
      <alignment horizontal="right"/>
    </xf>
    <xf numFmtId="14" fontId="2" fillId="0" borderId="0" xfId="0" applyNumberFormat="1" applyFont="1" applyAlignment="1">
      <alignment horizontal="center"/>
    </xf>
    <xf numFmtId="12" fontId="2" fillId="0" borderId="0" xfId="1" applyNumberFormat="1" applyFont="1" applyFill="1" applyAlignment="1">
      <alignment horizontal="center"/>
    </xf>
    <xf numFmtId="4" fontId="7" fillId="0" borderId="0" xfId="0" applyNumberFormat="1" applyFont="1"/>
    <xf numFmtId="4" fontId="25" fillId="0" borderId="0" xfId="0" applyNumberFormat="1" applyFont="1" applyAlignment="1">
      <alignment horizontal="center" wrapText="1"/>
    </xf>
    <xf numFmtId="43" fontId="4" fillId="0" borderId="0" xfId="1" applyFont="1" applyFill="1" applyAlignment="1">
      <alignment horizontal="right"/>
    </xf>
    <xf numFmtId="165" fontId="8" fillId="0" borderId="7" xfId="1" applyNumberFormat="1" applyFont="1" applyFill="1" applyBorder="1" applyAlignment="1">
      <alignment horizontal="center"/>
    </xf>
    <xf numFmtId="43" fontId="27" fillId="0" borderId="0" xfId="1" applyFont="1" applyFill="1" applyAlignment="1">
      <alignment horizontal="center" wrapText="1"/>
    </xf>
    <xf numFmtId="43" fontId="9" fillId="0" borderId="7" xfId="1" applyFont="1" applyFill="1" applyBorder="1" applyAlignment="1">
      <alignment horizontal="right"/>
    </xf>
    <xf numFmtId="43" fontId="5" fillId="0" borderId="7" xfId="1" applyFont="1" applyFill="1" applyBorder="1" applyAlignment="1">
      <alignment horizontal="right"/>
    </xf>
    <xf numFmtId="2" fontId="5" fillId="0" borderId="0" xfId="1" applyNumberFormat="1" applyFont="1" applyFill="1" applyBorder="1" applyAlignment="1">
      <alignment horizontal="right"/>
    </xf>
    <xf numFmtId="0" fontId="7" fillId="0" borderId="26" xfId="0" applyFont="1" applyBorder="1" applyAlignment="1">
      <alignment horizontal="center"/>
    </xf>
    <xf numFmtId="43" fontId="3" fillId="0" borderId="0" xfId="0" applyNumberFormat="1" applyFont="1" applyAlignment="1">
      <alignment horizontal="center" wrapText="1"/>
    </xf>
    <xf numFmtId="12" fontId="2" fillId="0" borderId="0" xfId="1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165" fontId="9" fillId="0" borderId="0" xfId="0" applyNumberFormat="1" applyFont="1" applyAlignment="1">
      <alignment horizontal="center" wrapText="1" shrinkToFit="1"/>
    </xf>
    <xf numFmtId="165" fontId="9" fillId="0" borderId="0" xfId="0" applyNumberFormat="1" applyFont="1" applyAlignment="1">
      <alignment wrapText="1" shrinkToFit="1"/>
    </xf>
    <xf numFmtId="14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jpeg"/><Relationship Id="rId1" Type="http://schemas.openxmlformats.org/officeDocument/2006/relationships/hyperlink" Target="http://es.wikipedia.org/wiki/Escudo_de_la_Rep%C3%BAblica_Dominican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1</xdr:row>
      <xdr:rowOff>261940</xdr:rowOff>
    </xdr:from>
    <xdr:ext cx="2705100" cy="2253394"/>
    <xdr:pic>
      <xdr:nvPicPr>
        <xdr:cNvPr id="2" name="irc_ilrp_i" descr="https://encrypted-tbn3.gstatic.com/images?q=tbn:ANd9GcTUimHI2VI0YhVB0qIvj0gUM4AjjNL0i8TDffATlh4o7Sq3ZUz5J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3233B8-1E79-418D-92B9-991FCEFFC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509590"/>
          <a:ext cx="2705100" cy="2253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1990725</xdr:colOff>
      <xdr:row>2</xdr:row>
      <xdr:rowOff>133350</xdr:rowOff>
    </xdr:from>
    <xdr:ext cx="2457450" cy="1885950"/>
    <xdr:pic>
      <xdr:nvPicPr>
        <xdr:cNvPr id="3" name="3 Imagen" descr="C:\Users\pchavez\AppData\Local\Microsoft\Windows\Temporary Internet Files\Content.Outlook\AP5840X9\Logo INDOCAL.jpg">
          <a:extLst>
            <a:ext uri="{FF2B5EF4-FFF2-40B4-BE49-F238E27FC236}">
              <a16:creationId xmlns:a16="http://schemas.microsoft.com/office/drawing/2014/main" id="{8B41B6E4-46D7-40A6-8496-DA5EB5DE9013}"/>
            </a:ext>
            <a:ext uri="{147F2762-F138-4A5C-976F-8EAC2B608ADB}">
              <a16:predDERef xmlns:a16="http://schemas.microsoft.com/office/drawing/2014/main" pred="{7F487557-9F16-4836-8944-580CA4427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35150" y="714375"/>
          <a:ext cx="2457450" cy="1885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1636044</xdr:colOff>
      <xdr:row>621</xdr:row>
      <xdr:rowOff>76200</xdr:rowOff>
    </xdr:from>
    <xdr:ext cx="2618456" cy="1562100"/>
    <xdr:pic>
      <xdr:nvPicPr>
        <xdr:cNvPr id="4" name="3 Imagen" descr="C:\Users\pchavez\AppData\Local\Microsoft\Windows\Temporary Internet Files\Content.Outlook\AP5840X9\Logo INDOCAL.jpg">
          <a:extLst>
            <a:ext uri="{FF2B5EF4-FFF2-40B4-BE49-F238E27FC236}">
              <a16:creationId xmlns:a16="http://schemas.microsoft.com/office/drawing/2014/main" id="{9BB406C2-BE39-495A-91A5-6998AFDB0A9F}"/>
            </a:ext>
            <a:ext uri="{147F2762-F138-4A5C-976F-8EAC2B608ADB}">
              <a16:predDERef xmlns:a16="http://schemas.microsoft.com/office/drawing/2014/main" pred="{5DD027DE-549F-4C56-A8BA-6DA76711D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33119" y="253441200"/>
          <a:ext cx="2618456" cy="1562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538162</xdr:colOff>
      <xdr:row>621</xdr:row>
      <xdr:rowOff>0</xdr:rowOff>
    </xdr:from>
    <xdr:ext cx="3197225" cy="1978025"/>
    <xdr:pic>
      <xdr:nvPicPr>
        <xdr:cNvPr id="5" name="irc_ilrp_i" descr="https://encrypted-tbn3.gstatic.com/images?q=tbn:ANd9GcTUimHI2VI0YhVB0qIvj0gUM4AjjNL0i8TDffATlh4o7Sq3ZUz5J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BD9B91-8EDE-4279-9096-961C36F1A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0162" y="253365000"/>
          <a:ext cx="3197225" cy="197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indocal-my.sharepoint.com/personal/yespejo_indocal_gob_do/Documents/Escaneos/Escritorio/A&#209;O%202026/EXCEL/LIBRO%20DE%20INGRESO%20E%20EGRESOS%20ENERO%20-%20DICIEMBRE%202026.xlsx" TargetMode="External"/><Relationship Id="rId1" Type="http://schemas.openxmlformats.org/officeDocument/2006/relationships/externalLinkPath" Target="LIBRO%20DE%20INGRESO%20E%20EGRESOS%20ENERO%20-%20DICIEMBR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EBRERO 2026 (2)"/>
      <sheetName val="DICIIEMBRE 2025"/>
      <sheetName val="ENERO 2026"/>
      <sheetName val="FEBRERO 2026"/>
      <sheetName val="MARZO 2026"/>
      <sheetName val="ABRIL 2026"/>
      <sheetName val="MAYO 2026"/>
      <sheetName val="JUNIO 2026"/>
      <sheetName val="JULIO 2026"/>
      <sheetName val="AGOSTO 2026 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10">
          <cell r="G510">
            <v>149660054.4900001</v>
          </cell>
        </row>
        <row r="536">
          <cell r="G536">
            <v>476639.09</v>
          </cell>
        </row>
        <row r="537">
          <cell r="G537">
            <v>0</v>
          </cell>
        </row>
        <row r="538">
          <cell r="G538">
            <v>102178.54</v>
          </cell>
        </row>
        <row r="539">
          <cell r="G539">
            <v>37811218.810000002</v>
          </cell>
        </row>
        <row r="540">
          <cell r="G540">
            <v>105706699.46000001</v>
          </cell>
        </row>
        <row r="541">
          <cell r="G541">
            <v>5563318.5899999999</v>
          </cell>
        </row>
      </sheetData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8B2AF-F370-40E5-A978-14FAE44C46E7}">
  <sheetPr>
    <pageSetUpPr fitToPage="1"/>
  </sheetPr>
  <dimension ref="B1:P649"/>
  <sheetViews>
    <sheetView tabSelected="1" topLeftCell="A604" zoomScale="80" zoomScaleNormal="80" workbookViewId="0">
      <selection activeCell="B1" sqref="B1:G619"/>
    </sheetView>
  </sheetViews>
  <sheetFormatPr baseColWidth="10" defaultColWidth="11.42578125" defaultRowHeight="15"/>
  <cols>
    <col min="2" max="2" width="28.42578125" style="179" customWidth="1"/>
    <col min="3" max="3" width="36.7109375" customWidth="1"/>
    <col min="4" max="4" width="75.7109375" customWidth="1"/>
    <col min="5" max="5" width="35.85546875" customWidth="1"/>
    <col min="6" max="6" width="32.28515625" bestFit="1" customWidth="1"/>
    <col min="7" max="7" width="45.42578125" customWidth="1"/>
    <col min="8" max="8" width="35.140625" customWidth="1"/>
    <col min="9" max="9" width="27.28515625" bestFit="1" customWidth="1"/>
    <col min="10" max="10" width="30.5703125" customWidth="1"/>
  </cols>
  <sheetData>
    <row r="1" spans="2:15" ht="19.5" thickBot="1">
      <c r="B1" s="1"/>
      <c r="C1" s="2"/>
      <c r="D1" s="3"/>
      <c r="F1" s="4"/>
      <c r="H1" s="5"/>
    </row>
    <row r="2" spans="2:15" ht="26.25">
      <c r="B2" s="6"/>
      <c r="C2" s="7"/>
      <c r="D2" s="8"/>
      <c r="E2" s="9"/>
      <c r="F2" s="10"/>
      <c r="G2" s="11"/>
      <c r="H2" s="12"/>
      <c r="I2" s="13"/>
      <c r="J2" s="13"/>
      <c r="K2" s="13"/>
      <c r="L2" s="13"/>
      <c r="M2" s="13"/>
      <c r="N2" s="13"/>
      <c r="O2" s="13"/>
    </row>
    <row r="3" spans="2:15" ht="26.25">
      <c r="B3" s="14"/>
      <c r="C3" s="15"/>
      <c r="D3" s="15"/>
      <c r="E3" s="15"/>
      <c r="F3" s="16"/>
      <c r="G3" s="17"/>
      <c r="H3" s="18"/>
      <c r="I3" s="13"/>
      <c r="J3" s="13"/>
      <c r="K3" s="13"/>
      <c r="L3" s="13"/>
      <c r="M3" s="13"/>
      <c r="N3" s="13"/>
      <c r="O3" s="13"/>
    </row>
    <row r="4" spans="2:15" ht="26.25">
      <c r="B4" s="19" t="s">
        <v>0</v>
      </c>
      <c r="C4" s="20"/>
      <c r="D4" s="20"/>
      <c r="E4" s="20"/>
      <c r="F4" s="21"/>
      <c r="G4" s="22"/>
      <c r="H4" s="23"/>
      <c r="I4" s="24"/>
      <c r="J4" s="24"/>
      <c r="K4" s="24"/>
      <c r="L4" s="24"/>
      <c r="M4" s="24"/>
      <c r="N4" s="24"/>
      <c r="O4" s="24"/>
    </row>
    <row r="5" spans="2:15" ht="26.25">
      <c r="B5" s="25" t="s">
        <v>1</v>
      </c>
      <c r="C5" s="26"/>
      <c r="D5" s="26"/>
      <c r="E5" s="26"/>
      <c r="F5" s="27"/>
      <c r="G5" s="28"/>
      <c r="H5" s="29"/>
      <c r="I5" s="30"/>
      <c r="J5" s="30"/>
      <c r="K5" s="30"/>
      <c r="L5" s="30"/>
      <c r="M5" s="30"/>
      <c r="N5" s="30"/>
      <c r="O5" s="30"/>
    </row>
    <row r="6" spans="2:15" ht="26.25">
      <c r="B6" s="19" t="s">
        <v>2</v>
      </c>
      <c r="C6" s="20"/>
      <c r="D6" s="20"/>
      <c r="E6" s="20"/>
      <c r="F6" s="21"/>
      <c r="G6" s="22"/>
      <c r="H6" s="23"/>
      <c r="I6" s="24"/>
      <c r="J6" s="24"/>
      <c r="K6" s="24"/>
      <c r="L6" s="24"/>
      <c r="M6" s="24"/>
      <c r="N6" s="24"/>
      <c r="O6" s="24"/>
    </row>
    <row r="7" spans="2:15" ht="26.25">
      <c r="B7" s="19" t="s">
        <v>3</v>
      </c>
      <c r="C7" s="20"/>
      <c r="D7" s="20"/>
      <c r="E7" s="20"/>
      <c r="F7" s="21"/>
      <c r="G7" s="22"/>
      <c r="H7" s="23"/>
      <c r="I7" s="24"/>
      <c r="J7" s="24"/>
      <c r="K7" s="24"/>
      <c r="L7" s="24"/>
      <c r="M7" s="24"/>
      <c r="N7" s="24"/>
      <c r="O7" s="24"/>
    </row>
    <row r="8" spans="2:15" ht="26.25">
      <c r="B8" s="19" t="s">
        <v>4</v>
      </c>
      <c r="C8" s="20"/>
      <c r="D8" s="20"/>
      <c r="E8" s="20"/>
      <c r="F8" s="21"/>
      <c r="G8" s="22"/>
      <c r="H8" s="23"/>
      <c r="J8" s="24"/>
      <c r="K8" s="24"/>
      <c r="L8" s="24"/>
      <c r="M8" s="24"/>
      <c r="N8" s="24"/>
      <c r="O8" s="24"/>
    </row>
    <row r="9" spans="2:15" ht="26.25">
      <c r="B9" s="19" t="s">
        <v>5</v>
      </c>
      <c r="C9" s="20"/>
      <c r="D9" s="20"/>
      <c r="E9" s="20"/>
      <c r="F9" s="21"/>
      <c r="G9" s="22"/>
      <c r="H9" s="23"/>
      <c r="I9" s="24"/>
      <c r="J9" s="24"/>
      <c r="K9" s="24"/>
      <c r="L9" s="24"/>
      <c r="M9" s="24"/>
      <c r="N9" s="24"/>
      <c r="O9" s="24"/>
    </row>
    <row r="10" spans="2:15" ht="26.25">
      <c r="B10" s="31" t="s">
        <v>6</v>
      </c>
      <c r="C10" s="32"/>
      <c r="D10" s="32"/>
      <c r="E10" s="32"/>
      <c r="F10" s="33"/>
      <c r="G10" s="34"/>
      <c r="H10" s="23"/>
      <c r="I10" s="24"/>
      <c r="J10" s="24"/>
      <c r="K10" s="24"/>
      <c r="L10" s="24"/>
      <c r="M10" s="24"/>
      <c r="N10" s="24"/>
      <c r="O10" s="24"/>
    </row>
    <row r="11" spans="2:15" ht="26.25">
      <c r="B11" s="35"/>
      <c r="C11" s="36"/>
      <c r="D11" s="37"/>
      <c r="E11" s="38"/>
      <c r="F11" s="39"/>
      <c r="G11" s="40" t="s">
        <v>7</v>
      </c>
      <c r="H11" s="41"/>
    </row>
    <row r="12" spans="2:15" ht="52.5">
      <c r="B12" s="42" t="s">
        <v>8</v>
      </c>
      <c r="C12" s="43" t="s">
        <v>9</v>
      </c>
      <c r="D12" s="44" t="s">
        <v>10</v>
      </c>
      <c r="E12" s="43" t="s">
        <v>11</v>
      </c>
      <c r="F12" s="45" t="s">
        <v>12</v>
      </c>
      <c r="G12" s="46">
        <f>+'[1]JULIO 2026'!G510</f>
        <v>149660054.4900001</v>
      </c>
      <c r="H12" s="47"/>
      <c r="I12" s="48"/>
    </row>
    <row r="13" spans="2:15" ht="46.5">
      <c r="B13" s="49">
        <v>46237</v>
      </c>
      <c r="C13" s="50" t="s">
        <v>13</v>
      </c>
      <c r="D13" s="51" t="s">
        <v>14</v>
      </c>
      <c r="E13" s="52"/>
      <c r="F13" s="53">
        <v>29168.2</v>
      </c>
      <c r="G13" s="54">
        <f>+G12+E13-F13</f>
        <v>149630886.29000011</v>
      </c>
      <c r="H13" s="55"/>
      <c r="I13" s="56"/>
      <c r="J13" s="56"/>
      <c r="K13" s="56"/>
      <c r="L13" s="56"/>
      <c r="M13" s="56"/>
      <c r="N13" s="56"/>
      <c r="O13" s="56"/>
    </row>
    <row r="14" spans="2:15" ht="47.25">
      <c r="B14" s="57">
        <v>46237</v>
      </c>
      <c r="C14" s="58" t="s">
        <v>15</v>
      </c>
      <c r="D14" s="59" t="s">
        <v>16</v>
      </c>
      <c r="E14" s="52"/>
      <c r="F14" s="60">
        <v>48195.28</v>
      </c>
      <c r="G14" s="54">
        <f t="shared" ref="G14:G77" si="0">+G13+E14-F14</f>
        <v>149582691.01000011</v>
      </c>
      <c r="H14" s="55"/>
      <c r="I14" s="56"/>
      <c r="J14" s="56"/>
      <c r="K14" s="56"/>
      <c r="L14" s="56"/>
      <c r="M14" s="56"/>
      <c r="N14" s="56"/>
      <c r="O14" s="56"/>
    </row>
    <row r="15" spans="2:15" ht="144" customHeight="1">
      <c r="B15" s="57">
        <v>46237</v>
      </c>
      <c r="C15" s="61" t="s">
        <v>17</v>
      </c>
      <c r="D15" s="62" t="s">
        <v>18</v>
      </c>
      <c r="E15" s="52"/>
      <c r="F15" s="60">
        <v>79800</v>
      </c>
      <c r="G15" s="54">
        <f t="shared" si="0"/>
        <v>149502891.01000011</v>
      </c>
      <c r="H15" s="55"/>
      <c r="I15" s="56"/>
      <c r="J15" s="56"/>
      <c r="K15" s="56"/>
      <c r="L15" s="56"/>
      <c r="M15" s="56"/>
      <c r="N15" s="56"/>
      <c r="O15" s="56"/>
    </row>
    <row r="16" spans="2:15" ht="26.25">
      <c r="B16" s="57">
        <v>46237</v>
      </c>
      <c r="C16" s="61">
        <v>452400470189</v>
      </c>
      <c r="D16" s="62" t="s">
        <v>19</v>
      </c>
      <c r="E16" s="52">
        <v>14550</v>
      </c>
      <c r="F16" s="63"/>
      <c r="G16" s="54">
        <f t="shared" si="0"/>
        <v>149517441.01000011</v>
      </c>
      <c r="H16" s="55"/>
      <c r="I16" s="56"/>
      <c r="J16" s="56"/>
      <c r="K16" s="56"/>
      <c r="L16" s="56"/>
      <c r="M16" s="56"/>
      <c r="N16" s="56"/>
      <c r="O16" s="56"/>
    </row>
    <row r="17" spans="2:15" ht="26.25">
      <c r="B17" s="57">
        <v>46237</v>
      </c>
      <c r="C17" s="61">
        <v>242608992</v>
      </c>
      <c r="D17" s="62" t="s">
        <v>19</v>
      </c>
      <c r="E17" s="52">
        <v>21000</v>
      </c>
      <c r="F17" s="63"/>
      <c r="G17" s="54">
        <f t="shared" si="0"/>
        <v>149538441.01000011</v>
      </c>
      <c r="H17" s="55"/>
      <c r="I17" s="56"/>
      <c r="J17" s="56"/>
      <c r="K17" s="56"/>
      <c r="L17" s="56"/>
      <c r="M17" s="56"/>
      <c r="N17" s="56"/>
      <c r="O17" s="56"/>
    </row>
    <row r="18" spans="2:15" ht="26.25">
      <c r="B18" s="57">
        <v>46237</v>
      </c>
      <c r="C18" s="61">
        <v>242622185</v>
      </c>
      <c r="D18" s="62" t="s">
        <v>19</v>
      </c>
      <c r="E18" s="52">
        <v>1500</v>
      </c>
      <c r="F18" s="63"/>
      <c r="G18" s="54">
        <f t="shared" si="0"/>
        <v>149539941.01000011</v>
      </c>
      <c r="H18" s="55"/>
      <c r="I18" s="56"/>
      <c r="J18" s="56"/>
      <c r="K18" s="56"/>
      <c r="L18" s="56"/>
      <c r="M18" s="56"/>
      <c r="N18" s="56"/>
      <c r="O18" s="56"/>
    </row>
    <row r="19" spans="2:15" ht="26.25">
      <c r="B19" s="57">
        <v>46237</v>
      </c>
      <c r="C19" s="61">
        <v>452400540920</v>
      </c>
      <c r="D19" s="62" t="s">
        <v>19</v>
      </c>
      <c r="E19" s="52">
        <v>15200</v>
      </c>
      <c r="F19" s="63"/>
      <c r="G19" s="54">
        <f t="shared" si="0"/>
        <v>149555141.01000011</v>
      </c>
      <c r="H19" s="55"/>
      <c r="I19" s="56"/>
      <c r="J19" s="56"/>
      <c r="K19" s="56"/>
      <c r="L19" s="56"/>
      <c r="M19" s="56"/>
      <c r="N19" s="56"/>
      <c r="O19" s="56"/>
    </row>
    <row r="20" spans="2:15" ht="26.25">
      <c r="B20" s="57">
        <v>46237</v>
      </c>
      <c r="C20" s="61">
        <v>452400549129</v>
      </c>
      <c r="D20" s="62" t="s">
        <v>19</v>
      </c>
      <c r="E20" s="52">
        <v>2800</v>
      </c>
      <c r="F20" s="63"/>
      <c r="G20" s="54">
        <f t="shared" si="0"/>
        <v>149557941.01000011</v>
      </c>
      <c r="H20" s="55"/>
      <c r="I20" s="56"/>
      <c r="J20" s="56"/>
      <c r="K20" s="56"/>
      <c r="L20" s="56"/>
      <c r="M20" s="56"/>
      <c r="N20" s="56"/>
      <c r="O20" s="56"/>
    </row>
    <row r="21" spans="2:15" ht="26.25">
      <c r="B21" s="57">
        <v>46237</v>
      </c>
      <c r="C21" s="61">
        <v>452400549130</v>
      </c>
      <c r="D21" s="62" t="s">
        <v>19</v>
      </c>
      <c r="E21" s="52">
        <v>2800</v>
      </c>
      <c r="F21" s="63"/>
      <c r="G21" s="54">
        <f t="shared" si="0"/>
        <v>149560741.01000011</v>
      </c>
      <c r="H21" s="55"/>
      <c r="I21" s="56"/>
      <c r="J21" s="56"/>
      <c r="K21" s="56"/>
      <c r="L21" s="56"/>
      <c r="M21" s="56"/>
      <c r="N21" s="56"/>
      <c r="O21" s="56"/>
    </row>
    <row r="22" spans="2:15" ht="26.25">
      <c r="B22" s="57">
        <v>46237</v>
      </c>
      <c r="C22" s="61">
        <v>452400549131</v>
      </c>
      <c r="D22" s="62" t="s">
        <v>19</v>
      </c>
      <c r="E22" s="52">
        <v>2800</v>
      </c>
      <c r="F22" s="63"/>
      <c r="G22" s="54">
        <f t="shared" si="0"/>
        <v>149563541.01000011</v>
      </c>
      <c r="H22" s="55"/>
      <c r="I22" s="56"/>
      <c r="J22" s="56"/>
      <c r="K22" s="56"/>
      <c r="L22" s="56"/>
      <c r="M22" s="56"/>
      <c r="N22" s="56"/>
      <c r="O22" s="56"/>
    </row>
    <row r="23" spans="2:15" ht="26.25">
      <c r="B23" s="57">
        <v>46237</v>
      </c>
      <c r="C23" s="61">
        <v>8500110625</v>
      </c>
      <c r="D23" s="62" t="s">
        <v>19</v>
      </c>
      <c r="E23" s="52">
        <v>8000</v>
      </c>
      <c r="F23" s="63"/>
      <c r="G23" s="54">
        <f t="shared" si="0"/>
        <v>149571541.01000011</v>
      </c>
      <c r="H23" s="55"/>
      <c r="I23" s="56"/>
      <c r="J23" s="56"/>
      <c r="K23" s="56"/>
      <c r="L23" s="56"/>
      <c r="M23" s="56"/>
      <c r="N23" s="56"/>
      <c r="O23" s="56"/>
    </row>
    <row r="24" spans="2:15" ht="26.25">
      <c r="B24" s="57">
        <v>46237</v>
      </c>
      <c r="C24" s="61">
        <v>242625436</v>
      </c>
      <c r="D24" s="62" t="s">
        <v>19</v>
      </c>
      <c r="E24" s="52">
        <v>22500</v>
      </c>
      <c r="F24" s="63"/>
      <c r="G24" s="54">
        <f t="shared" si="0"/>
        <v>149594041.01000011</v>
      </c>
      <c r="H24" s="55"/>
      <c r="I24" s="56"/>
      <c r="J24" s="56"/>
      <c r="K24" s="56"/>
      <c r="L24" s="56"/>
      <c r="M24" s="56"/>
      <c r="N24" s="56"/>
      <c r="O24" s="56"/>
    </row>
    <row r="25" spans="2:15" ht="26.25">
      <c r="B25" s="57">
        <v>46237</v>
      </c>
      <c r="C25" s="61">
        <v>452400360574</v>
      </c>
      <c r="D25" s="62" t="s">
        <v>19</v>
      </c>
      <c r="E25" s="52">
        <v>41000</v>
      </c>
      <c r="F25" s="63"/>
      <c r="G25" s="54">
        <f t="shared" si="0"/>
        <v>149635041.01000011</v>
      </c>
      <c r="H25" s="55"/>
      <c r="I25" s="56"/>
      <c r="J25" s="56"/>
      <c r="K25" s="56"/>
      <c r="L25" s="56"/>
      <c r="M25" s="56"/>
      <c r="N25" s="56"/>
      <c r="O25" s="56"/>
    </row>
    <row r="26" spans="2:15" ht="26.25">
      <c r="B26" s="57">
        <v>46237</v>
      </c>
      <c r="C26" s="61">
        <v>242625526</v>
      </c>
      <c r="D26" s="62" t="s">
        <v>19</v>
      </c>
      <c r="E26" s="52">
        <v>41000</v>
      </c>
      <c r="F26" s="63"/>
      <c r="G26" s="54">
        <f t="shared" si="0"/>
        <v>149676041.01000011</v>
      </c>
      <c r="H26" s="55"/>
      <c r="I26" s="56"/>
      <c r="J26" s="56"/>
      <c r="K26" s="56"/>
      <c r="L26" s="56"/>
      <c r="M26" s="56"/>
      <c r="N26" s="56"/>
      <c r="O26" s="56"/>
    </row>
    <row r="27" spans="2:15" ht="26.25">
      <c r="B27" s="57">
        <v>46237</v>
      </c>
      <c r="C27" s="61">
        <v>5280020355</v>
      </c>
      <c r="D27" s="62" t="s">
        <v>19</v>
      </c>
      <c r="E27" s="52">
        <v>8400</v>
      </c>
      <c r="F27" s="63"/>
      <c r="G27" s="54">
        <f t="shared" si="0"/>
        <v>149684441.01000011</v>
      </c>
      <c r="H27" s="55"/>
      <c r="I27" s="56"/>
      <c r="J27" s="56"/>
      <c r="K27" s="56"/>
      <c r="L27" s="56"/>
      <c r="M27" s="56"/>
      <c r="N27" s="56"/>
      <c r="O27" s="56"/>
    </row>
    <row r="28" spans="2:15" ht="26.25">
      <c r="B28" s="57">
        <v>46237</v>
      </c>
      <c r="C28" s="61">
        <v>5280020361</v>
      </c>
      <c r="D28" s="62" t="s">
        <v>19</v>
      </c>
      <c r="E28" s="52">
        <v>1350</v>
      </c>
      <c r="F28" s="63"/>
      <c r="G28" s="54">
        <f t="shared" si="0"/>
        <v>149685791.01000011</v>
      </c>
      <c r="H28" s="55"/>
      <c r="I28" s="56"/>
      <c r="J28" s="56"/>
      <c r="K28" s="56"/>
      <c r="L28" s="56"/>
      <c r="M28" s="56"/>
      <c r="N28" s="56"/>
      <c r="O28" s="56"/>
    </row>
    <row r="29" spans="2:15" ht="26.25">
      <c r="B29" s="57">
        <v>46237</v>
      </c>
      <c r="C29" s="61">
        <v>452400542017</v>
      </c>
      <c r="D29" s="62" t="s">
        <v>19</v>
      </c>
      <c r="E29" s="52">
        <v>10000</v>
      </c>
      <c r="F29" s="63"/>
      <c r="G29" s="54">
        <f t="shared" si="0"/>
        <v>149695791.01000011</v>
      </c>
      <c r="H29" s="55"/>
      <c r="I29" s="56"/>
      <c r="J29" s="56"/>
      <c r="K29" s="56"/>
      <c r="L29" s="56"/>
      <c r="M29" s="56"/>
      <c r="N29" s="56"/>
      <c r="O29" s="56"/>
    </row>
    <row r="30" spans="2:15" ht="26.25">
      <c r="B30" s="57">
        <v>46237</v>
      </c>
      <c r="C30" s="61">
        <v>452400548534</v>
      </c>
      <c r="D30" s="62" t="s">
        <v>19</v>
      </c>
      <c r="E30" s="52">
        <v>14480</v>
      </c>
      <c r="F30" s="63"/>
      <c r="G30" s="54">
        <f t="shared" si="0"/>
        <v>149710271.01000011</v>
      </c>
      <c r="H30" s="55"/>
      <c r="I30" s="56"/>
      <c r="J30" s="56"/>
      <c r="K30" s="56"/>
      <c r="L30" s="56"/>
      <c r="M30" s="56"/>
      <c r="N30" s="56"/>
      <c r="O30" s="56"/>
    </row>
    <row r="31" spans="2:15" ht="26.25">
      <c r="B31" s="57">
        <v>46237</v>
      </c>
      <c r="C31" s="61">
        <v>242626137</v>
      </c>
      <c r="D31" s="62" t="s">
        <v>19</v>
      </c>
      <c r="E31" s="52">
        <v>15000</v>
      </c>
      <c r="F31" s="63"/>
      <c r="G31" s="54">
        <f t="shared" si="0"/>
        <v>149725271.01000011</v>
      </c>
      <c r="H31" s="55"/>
      <c r="I31" s="56"/>
      <c r="J31" s="56"/>
      <c r="K31" s="56"/>
      <c r="L31" s="56"/>
      <c r="M31" s="56"/>
      <c r="N31" s="56"/>
      <c r="O31" s="56"/>
    </row>
    <row r="32" spans="2:15" ht="26.25">
      <c r="B32" s="57">
        <v>46237</v>
      </c>
      <c r="C32" s="61">
        <v>5770010631</v>
      </c>
      <c r="D32" s="62" t="s">
        <v>19</v>
      </c>
      <c r="E32" s="52">
        <v>30000</v>
      </c>
      <c r="F32" s="63"/>
      <c r="G32" s="54">
        <f t="shared" si="0"/>
        <v>149755271.01000011</v>
      </c>
      <c r="H32" s="55"/>
      <c r="I32" s="56"/>
      <c r="J32" s="56"/>
      <c r="K32" s="56"/>
      <c r="L32" s="56"/>
      <c r="M32" s="56"/>
      <c r="N32" s="56"/>
      <c r="O32" s="56"/>
    </row>
    <row r="33" spans="2:15" ht="26.25">
      <c r="B33" s="57">
        <v>46237</v>
      </c>
      <c r="C33" s="61">
        <v>5770010634</v>
      </c>
      <c r="D33" s="62" t="s">
        <v>19</v>
      </c>
      <c r="E33" s="52">
        <v>10800</v>
      </c>
      <c r="F33" s="63"/>
      <c r="G33" s="54">
        <f t="shared" si="0"/>
        <v>149766071.01000011</v>
      </c>
      <c r="H33" s="55"/>
      <c r="I33" s="56"/>
      <c r="J33" s="56"/>
      <c r="K33" s="56"/>
      <c r="L33" s="56"/>
      <c r="M33" s="56"/>
      <c r="N33" s="56"/>
      <c r="O33" s="56"/>
    </row>
    <row r="34" spans="2:15" ht="26.25">
      <c r="B34" s="57">
        <v>46237</v>
      </c>
      <c r="C34" s="61">
        <v>428392011</v>
      </c>
      <c r="D34" s="62" t="s">
        <v>19</v>
      </c>
      <c r="E34" s="52">
        <v>95000</v>
      </c>
      <c r="F34" s="63"/>
      <c r="G34" s="54">
        <f t="shared" si="0"/>
        <v>149861071.01000011</v>
      </c>
      <c r="H34" s="55"/>
      <c r="I34" s="56"/>
      <c r="J34" s="56"/>
      <c r="K34" s="56"/>
      <c r="L34" s="56"/>
      <c r="M34" s="56"/>
      <c r="N34" s="56"/>
      <c r="O34" s="56"/>
    </row>
    <row r="35" spans="2:15" ht="70.5">
      <c r="B35" s="57">
        <v>46237</v>
      </c>
      <c r="C35" s="61">
        <v>3002253816</v>
      </c>
      <c r="D35" s="62" t="s">
        <v>20</v>
      </c>
      <c r="E35" s="52">
        <v>1050</v>
      </c>
      <c r="F35" s="63"/>
      <c r="G35" s="54">
        <f t="shared" si="0"/>
        <v>149862121.01000011</v>
      </c>
      <c r="H35" s="55"/>
      <c r="I35" s="56"/>
      <c r="J35" s="56"/>
      <c r="K35" s="56"/>
      <c r="L35" s="56"/>
      <c r="M35" s="56"/>
      <c r="N35" s="56"/>
      <c r="O35" s="56"/>
    </row>
    <row r="36" spans="2:15" ht="70.5">
      <c r="B36" s="57">
        <v>46237</v>
      </c>
      <c r="C36" s="61">
        <v>41064155</v>
      </c>
      <c r="D36" s="62" t="s">
        <v>20</v>
      </c>
      <c r="E36" s="52">
        <v>675</v>
      </c>
      <c r="F36" s="63"/>
      <c r="G36" s="54">
        <f t="shared" si="0"/>
        <v>149862796.01000011</v>
      </c>
      <c r="H36" s="55"/>
      <c r="I36" s="56"/>
      <c r="J36" s="56"/>
      <c r="K36" s="56"/>
      <c r="L36" s="56"/>
      <c r="M36" s="56"/>
      <c r="N36" s="56"/>
      <c r="O36" s="56"/>
    </row>
    <row r="37" spans="2:15" ht="46.5">
      <c r="B37" s="57">
        <v>46238</v>
      </c>
      <c r="C37" s="58" t="s">
        <v>21</v>
      </c>
      <c r="D37" s="64" t="s">
        <v>22</v>
      </c>
      <c r="E37" s="52"/>
      <c r="F37" s="60">
        <v>31270</v>
      </c>
      <c r="G37" s="54">
        <f t="shared" si="0"/>
        <v>149831526.01000011</v>
      </c>
      <c r="H37" s="55"/>
      <c r="I37" s="56"/>
      <c r="J37" s="56"/>
      <c r="K37" s="56"/>
      <c r="L37" s="56"/>
      <c r="M37" s="56"/>
      <c r="N37" s="56"/>
      <c r="O37" s="56"/>
    </row>
    <row r="38" spans="2:15" ht="47.25">
      <c r="B38" s="57">
        <v>46238</v>
      </c>
      <c r="C38" s="58" t="s">
        <v>23</v>
      </c>
      <c r="D38" s="62" t="s">
        <v>24</v>
      </c>
      <c r="E38" s="52"/>
      <c r="F38" s="60">
        <v>231345.68</v>
      </c>
      <c r="G38" s="54">
        <f t="shared" si="0"/>
        <v>149600180.3300001</v>
      </c>
      <c r="H38" s="55"/>
      <c r="I38" s="56"/>
      <c r="J38" s="56"/>
      <c r="K38" s="56"/>
      <c r="L38" s="56"/>
      <c r="M38" s="56"/>
      <c r="N38" s="56"/>
      <c r="O38" s="56"/>
    </row>
    <row r="39" spans="2:15" ht="63.75" customHeight="1">
      <c r="B39" s="49">
        <v>46238</v>
      </c>
      <c r="C39" s="50" t="s">
        <v>25</v>
      </c>
      <c r="D39" s="59" t="s">
        <v>26</v>
      </c>
      <c r="E39" s="52"/>
      <c r="F39" s="53">
        <v>51521.3</v>
      </c>
      <c r="G39" s="54">
        <f t="shared" si="0"/>
        <v>149548659.03000009</v>
      </c>
      <c r="H39" s="55"/>
      <c r="I39" s="56"/>
      <c r="J39" s="56"/>
      <c r="K39" s="56"/>
      <c r="L39" s="56"/>
      <c r="M39" s="56"/>
      <c r="N39" s="56"/>
      <c r="O39" s="56"/>
    </row>
    <row r="40" spans="2:15" ht="48" customHeight="1">
      <c r="B40" s="49">
        <v>46238</v>
      </c>
      <c r="C40" s="50" t="s">
        <v>27</v>
      </c>
      <c r="D40" s="59" t="s">
        <v>28</v>
      </c>
      <c r="E40" s="52"/>
      <c r="F40" s="53">
        <v>2288</v>
      </c>
      <c r="G40" s="54">
        <f t="shared" si="0"/>
        <v>149546371.03000009</v>
      </c>
      <c r="H40" s="55"/>
      <c r="I40" s="56"/>
      <c r="J40" s="56"/>
      <c r="K40" s="56"/>
      <c r="L40" s="56"/>
      <c r="M40" s="56"/>
      <c r="N40" s="56"/>
      <c r="O40" s="56"/>
    </row>
    <row r="41" spans="2:15" ht="26.25">
      <c r="B41" s="57">
        <v>46238</v>
      </c>
      <c r="C41" s="61">
        <v>428415032</v>
      </c>
      <c r="D41" s="62" t="s">
        <v>19</v>
      </c>
      <c r="E41" s="52">
        <v>8000</v>
      </c>
      <c r="F41" s="63"/>
      <c r="G41" s="54">
        <f t="shared" si="0"/>
        <v>149554371.03000009</v>
      </c>
      <c r="H41" s="55"/>
      <c r="J41" s="56"/>
      <c r="K41" s="56"/>
      <c r="L41" s="56"/>
      <c r="M41" s="56"/>
      <c r="N41" s="56"/>
      <c r="O41" s="56"/>
    </row>
    <row r="42" spans="2:15" ht="26.25">
      <c r="B42" s="57">
        <v>46238</v>
      </c>
      <c r="C42" s="61">
        <v>452400542189</v>
      </c>
      <c r="D42" s="62" t="s">
        <v>19</v>
      </c>
      <c r="E42" s="52">
        <v>9800</v>
      </c>
      <c r="F42" s="63"/>
      <c r="G42" s="54">
        <f t="shared" si="0"/>
        <v>149564171.03000009</v>
      </c>
      <c r="H42" s="55"/>
      <c r="I42" s="56"/>
      <c r="J42" s="56"/>
      <c r="K42" s="56"/>
      <c r="L42" s="56"/>
      <c r="M42" s="56"/>
      <c r="N42" s="56"/>
      <c r="O42" s="56"/>
    </row>
    <row r="43" spans="2:15" ht="26.25">
      <c r="B43" s="57">
        <v>46238</v>
      </c>
      <c r="C43" s="61">
        <v>452400543156</v>
      </c>
      <c r="D43" s="62" t="s">
        <v>19</v>
      </c>
      <c r="E43" s="52">
        <v>189800</v>
      </c>
      <c r="F43" s="63"/>
      <c r="G43" s="54">
        <f t="shared" si="0"/>
        <v>149753971.03000009</v>
      </c>
      <c r="H43" s="55"/>
      <c r="I43" s="56"/>
      <c r="J43" s="56"/>
      <c r="K43" s="56"/>
      <c r="L43" s="56"/>
      <c r="M43" s="56"/>
      <c r="N43" s="56"/>
      <c r="O43" s="56"/>
    </row>
    <row r="44" spans="2:15" ht="26.25">
      <c r="B44" s="57">
        <v>46238</v>
      </c>
      <c r="C44" s="61">
        <v>452400547498</v>
      </c>
      <c r="D44" s="62" t="s">
        <v>19</v>
      </c>
      <c r="E44" s="52">
        <v>100</v>
      </c>
      <c r="F44" s="63"/>
      <c r="G44" s="54">
        <f t="shared" si="0"/>
        <v>149754071.03000009</v>
      </c>
      <c r="H44" s="55"/>
      <c r="I44" s="56"/>
      <c r="J44" s="56"/>
      <c r="K44" s="56"/>
      <c r="L44" s="56"/>
      <c r="M44" s="56"/>
      <c r="N44" s="56"/>
      <c r="O44" s="56"/>
    </row>
    <row r="45" spans="2:15" ht="26.25">
      <c r="B45" s="57">
        <v>46238</v>
      </c>
      <c r="C45" s="61">
        <v>452400549347</v>
      </c>
      <c r="D45" s="62" t="s">
        <v>19</v>
      </c>
      <c r="E45" s="52">
        <v>29803</v>
      </c>
      <c r="F45" s="63"/>
      <c r="G45" s="54">
        <f t="shared" si="0"/>
        <v>149783874.03000009</v>
      </c>
      <c r="H45" s="55"/>
      <c r="I45" s="56"/>
      <c r="J45" s="56"/>
      <c r="K45" s="56"/>
      <c r="L45" s="56"/>
      <c r="M45" s="56"/>
      <c r="N45" s="56"/>
      <c r="O45" s="56"/>
    </row>
    <row r="46" spans="2:15" ht="26.25">
      <c r="B46" s="57">
        <v>46238</v>
      </c>
      <c r="C46" s="61">
        <v>452400549380</v>
      </c>
      <c r="D46" s="62" t="s">
        <v>19</v>
      </c>
      <c r="E46" s="52">
        <v>100</v>
      </c>
      <c r="F46" s="63"/>
      <c r="G46" s="54">
        <f t="shared" si="0"/>
        <v>149783974.03000009</v>
      </c>
      <c r="H46" s="55"/>
      <c r="I46" s="56"/>
      <c r="J46" s="56"/>
      <c r="K46" s="56"/>
      <c r="L46" s="56"/>
      <c r="M46" s="56"/>
      <c r="N46" s="56"/>
      <c r="O46" s="56"/>
    </row>
    <row r="47" spans="2:15" ht="26.25">
      <c r="B47" s="57">
        <v>46238</v>
      </c>
      <c r="C47" s="61">
        <v>924263176</v>
      </c>
      <c r="D47" s="62" t="s">
        <v>19</v>
      </c>
      <c r="E47" s="52">
        <v>1500</v>
      </c>
      <c r="F47" s="63"/>
      <c r="G47" s="54">
        <f t="shared" si="0"/>
        <v>149785474.03000009</v>
      </c>
      <c r="H47" s="55"/>
      <c r="I47" s="56"/>
      <c r="J47" s="56"/>
      <c r="K47" s="56"/>
      <c r="L47" s="56"/>
      <c r="M47" s="56"/>
      <c r="N47" s="56"/>
      <c r="O47" s="56"/>
    </row>
    <row r="48" spans="2:15" ht="26.25">
      <c r="B48" s="57">
        <v>46238</v>
      </c>
      <c r="C48" s="61">
        <v>242633005</v>
      </c>
      <c r="D48" s="62" t="s">
        <v>19</v>
      </c>
      <c r="E48" s="52">
        <v>8000</v>
      </c>
      <c r="F48" s="63"/>
      <c r="G48" s="54">
        <f t="shared" si="0"/>
        <v>149793474.03000009</v>
      </c>
      <c r="H48" s="55"/>
      <c r="I48" s="56"/>
      <c r="J48" s="56"/>
      <c r="K48" s="56"/>
      <c r="L48" s="56"/>
      <c r="M48" s="56"/>
      <c r="N48" s="56"/>
      <c r="O48" s="56"/>
    </row>
    <row r="49" spans="2:15" ht="26.25">
      <c r="B49" s="57">
        <v>46238</v>
      </c>
      <c r="C49" s="61">
        <v>428438220</v>
      </c>
      <c r="D49" s="62" t="s">
        <v>19</v>
      </c>
      <c r="E49" s="52">
        <v>5000</v>
      </c>
      <c r="F49" s="63"/>
      <c r="G49" s="54">
        <f t="shared" si="0"/>
        <v>149798474.03000009</v>
      </c>
      <c r="H49" s="55"/>
      <c r="I49" s="56"/>
      <c r="J49" s="56"/>
      <c r="K49" s="56"/>
      <c r="L49" s="56"/>
      <c r="M49" s="56"/>
      <c r="N49" s="56"/>
      <c r="O49" s="56"/>
    </row>
    <row r="50" spans="2:15" ht="26.25">
      <c r="B50" s="57">
        <v>46238</v>
      </c>
      <c r="C50" s="61">
        <v>428445740</v>
      </c>
      <c r="D50" s="62" t="s">
        <v>19</v>
      </c>
      <c r="E50" s="52">
        <v>8400</v>
      </c>
      <c r="F50" s="63"/>
      <c r="G50" s="54">
        <f t="shared" si="0"/>
        <v>149806874.03000009</v>
      </c>
      <c r="H50" s="55"/>
      <c r="I50" s="56"/>
      <c r="J50" s="56"/>
      <c r="K50" s="56"/>
      <c r="L50" s="56"/>
      <c r="M50" s="56"/>
      <c r="N50" s="56"/>
      <c r="O50" s="56"/>
    </row>
    <row r="51" spans="2:15" ht="26.25">
      <c r="B51" s="57">
        <v>46238</v>
      </c>
      <c r="C51" s="61">
        <v>5280010253</v>
      </c>
      <c r="D51" s="62" t="s">
        <v>19</v>
      </c>
      <c r="E51" s="52">
        <v>12600</v>
      </c>
      <c r="F51" s="63"/>
      <c r="G51" s="54">
        <f t="shared" si="0"/>
        <v>149819474.03000009</v>
      </c>
      <c r="H51" s="55"/>
      <c r="I51" s="56"/>
      <c r="J51" s="56"/>
      <c r="K51" s="56"/>
      <c r="L51" s="56"/>
      <c r="M51" s="56"/>
      <c r="N51" s="56"/>
      <c r="O51" s="56"/>
    </row>
    <row r="52" spans="2:15" ht="26.25">
      <c r="B52" s="57">
        <v>46238</v>
      </c>
      <c r="C52" s="61">
        <v>5280010256</v>
      </c>
      <c r="D52" s="62" t="s">
        <v>19</v>
      </c>
      <c r="E52" s="52">
        <v>17500</v>
      </c>
      <c r="F52" s="63"/>
      <c r="G52" s="54">
        <f t="shared" si="0"/>
        <v>149836974.03000009</v>
      </c>
      <c r="H52" s="55"/>
      <c r="I52" s="56"/>
      <c r="J52" s="56"/>
      <c r="K52" s="56"/>
      <c r="L52" s="56"/>
      <c r="M52" s="56"/>
      <c r="N52" s="56"/>
      <c r="O52" s="56"/>
    </row>
    <row r="53" spans="2:15" ht="26.25">
      <c r="B53" s="57">
        <v>46238</v>
      </c>
      <c r="C53" s="61">
        <v>452400547363</v>
      </c>
      <c r="D53" s="62" t="s">
        <v>19</v>
      </c>
      <c r="E53" s="52">
        <v>1020</v>
      </c>
      <c r="F53" s="63"/>
      <c r="G53" s="54">
        <f t="shared" si="0"/>
        <v>149837994.03000009</v>
      </c>
      <c r="H53" s="55"/>
      <c r="I53" s="56"/>
      <c r="J53" s="56"/>
      <c r="K53" s="56"/>
      <c r="L53" s="56"/>
      <c r="M53" s="56"/>
      <c r="N53" s="56"/>
      <c r="O53" s="56"/>
    </row>
    <row r="54" spans="2:15" ht="26.25">
      <c r="B54" s="57">
        <v>46238</v>
      </c>
      <c r="C54" s="61">
        <v>510050298</v>
      </c>
      <c r="D54" s="62" t="s">
        <v>19</v>
      </c>
      <c r="E54" s="52">
        <v>500</v>
      </c>
      <c r="F54" s="63"/>
      <c r="G54" s="54">
        <f t="shared" si="0"/>
        <v>149838494.03000009</v>
      </c>
      <c r="H54" s="55"/>
      <c r="I54" s="56"/>
      <c r="J54" s="56"/>
      <c r="K54" s="56"/>
      <c r="L54" s="56"/>
      <c r="M54" s="56"/>
      <c r="N54" s="56"/>
      <c r="O54" s="56"/>
    </row>
    <row r="55" spans="2:15" ht="26.25">
      <c r="B55" s="57">
        <v>46238</v>
      </c>
      <c r="C55" s="61">
        <v>5770020478</v>
      </c>
      <c r="D55" s="62" t="s">
        <v>19</v>
      </c>
      <c r="E55" s="52">
        <v>28000</v>
      </c>
      <c r="F55" s="65"/>
      <c r="G55" s="54">
        <f t="shared" si="0"/>
        <v>149866494.03000009</v>
      </c>
      <c r="H55" s="55"/>
      <c r="I55" s="56"/>
      <c r="J55" s="56"/>
      <c r="K55" s="56"/>
      <c r="L55" s="56"/>
      <c r="M55" s="56"/>
      <c r="N55" s="56"/>
      <c r="O55" s="56"/>
    </row>
    <row r="56" spans="2:15" ht="26.25">
      <c r="B56" s="57">
        <v>46238</v>
      </c>
      <c r="C56" s="61">
        <v>428476298</v>
      </c>
      <c r="D56" s="62" t="s">
        <v>19</v>
      </c>
      <c r="E56" s="52">
        <v>5000</v>
      </c>
      <c r="F56" s="63"/>
      <c r="G56" s="54">
        <f t="shared" si="0"/>
        <v>149871494.03000009</v>
      </c>
      <c r="H56" s="55"/>
      <c r="I56" s="56"/>
      <c r="J56" s="56"/>
      <c r="K56" s="56"/>
      <c r="L56" s="56"/>
      <c r="M56" s="56"/>
      <c r="N56" s="56"/>
      <c r="O56" s="56"/>
    </row>
    <row r="57" spans="2:15" ht="26.25">
      <c r="B57" s="57">
        <v>46238</v>
      </c>
      <c r="C57" s="61">
        <v>89</v>
      </c>
      <c r="D57" s="62" t="s">
        <v>29</v>
      </c>
      <c r="E57" s="52">
        <v>20000</v>
      </c>
      <c r="F57" s="60"/>
      <c r="G57" s="54">
        <f t="shared" si="0"/>
        <v>149891494.03000009</v>
      </c>
      <c r="H57" s="55"/>
      <c r="I57" s="56"/>
      <c r="J57" s="56"/>
      <c r="K57" s="56"/>
      <c r="L57" s="56"/>
      <c r="M57" s="56"/>
      <c r="N57" s="56"/>
      <c r="O57" s="56"/>
    </row>
    <row r="58" spans="2:15" ht="47.25">
      <c r="B58" s="57">
        <v>46238</v>
      </c>
      <c r="C58" s="61">
        <v>7013</v>
      </c>
      <c r="D58" s="62" t="s">
        <v>30</v>
      </c>
      <c r="E58" s="52">
        <v>25000</v>
      </c>
      <c r="F58" s="63"/>
      <c r="G58" s="54">
        <f t="shared" si="0"/>
        <v>149916494.03000009</v>
      </c>
      <c r="H58" s="55"/>
      <c r="I58" s="56"/>
      <c r="J58" s="56"/>
      <c r="K58" s="56"/>
      <c r="L58" s="56"/>
      <c r="M58" s="56"/>
      <c r="N58" s="56"/>
      <c r="O58" s="56"/>
    </row>
    <row r="59" spans="2:15" ht="47.25">
      <c r="B59" s="57">
        <v>46238</v>
      </c>
      <c r="C59" s="61">
        <v>7013</v>
      </c>
      <c r="D59" s="62" t="s">
        <v>30</v>
      </c>
      <c r="E59" s="65"/>
      <c r="F59" s="60">
        <v>25000</v>
      </c>
      <c r="G59" s="54">
        <f t="shared" si="0"/>
        <v>149891494.03000009</v>
      </c>
      <c r="H59" s="55"/>
      <c r="I59" s="56"/>
      <c r="J59" s="56"/>
      <c r="K59" s="56"/>
      <c r="L59" s="56"/>
      <c r="M59" s="56"/>
      <c r="N59" s="56"/>
      <c r="O59" s="56"/>
    </row>
    <row r="60" spans="2:15" ht="47.25">
      <c r="B60" s="57">
        <v>46239</v>
      </c>
      <c r="C60" s="61">
        <v>452400542393</v>
      </c>
      <c r="D60" s="62" t="s">
        <v>31</v>
      </c>
      <c r="E60" s="52">
        <v>44708.36</v>
      </c>
      <c r="F60" s="60"/>
      <c r="G60" s="54">
        <f t="shared" si="0"/>
        <v>149936202.3900001</v>
      </c>
      <c r="H60" s="55"/>
      <c r="I60" s="56"/>
      <c r="J60" s="56"/>
      <c r="K60" s="56"/>
      <c r="L60" s="56"/>
      <c r="M60" s="56"/>
      <c r="N60" s="56"/>
      <c r="O60" s="56"/>
    </row>
    <row r="61" spans="2:15" ht="47.25">
      <c r="B61" s="57">
        <v>46239</v>
      </c>
      <c r="C61" s="58" t="s">
        <v>32</v>
      </c>
      <c r="D61" s="62" t="s">
        <v>33</v>
      </c>
      <c r="E61" s="52"/>
      <c r="F61" s="60">
        <v>18600.009999999998</v>
      </c>
      <c r="G61" s="54">
        <f t="shared" si="0"/>
        <v>149917602.38000011</v>
      </c>
      <c r="H61" s="55"/>
      <c r="I61" s="56"/>
      <c r="J61" s="56"/>
      <c r="K61" s="56"/>
      <c r="L61" s="56"/>
      <c r="M61" s="56"/>
      <c r="N61" s="56"/>
      <c r="O61" s="56"/>
    </row>
    <row r="62" spans="2:15" ht="140.25">
      <c r="B62" s="57">
        <v>46239</v>
      </c>
      <c r="C62" s="61" t="s">
        <v>34</v>
      </c>
      <c r="D62" s="62" t="s">
        <v>35</v>
      </c>
      <c r="E62" s="52"/>
      <c r="F62" s="60">
        <v>41690.5</v>
      </c>
      <c r="G62" s="54">
        <f t="shared" si="0"/>
        <v>149875911.88000011</v>
      </c>
      <c r="H62" s="55"/>
      <c r="I62" s="56"/>
      <c r="J62" s="56"/>
      <c r="K62" s="56"/>
      <c r="L62" s="56"/>
      <c r="M62" s="56"/>
      <c r="N62" s="56"/>
      <c r="O62" s="56"/>
    </row>
    <row r="63" spans="2:15" ht="117">
      <c r="B63" s="57">
        <v>46239</v>
      </c>
      <c r="C63" s="61" t="s">
        <v>36</v>
      </c>
      <c r="D63" s="62" t="s">
        <v>37</v>
      </c>
      <c r="E63" s="52"/>
      <c r="F63" s="60">
        <v>10361.950000000001</v>
      </c>
      <c r="G63" s="54">
        <f t="shared" si="0"/>
        <v>149865549.93000013</v>
      </c>
      <c r="H63" s="55"/>
      <c r="I63" s="56"/>
      <c r="J63" s="56"/>
      <c r="K63" s="56"/>
      <c r="L63" s="56"/>
      <c r="M63" s="56"/>
      <c r="N63" s="56"/>
      <c r="O63" s="56"/>
    </row>
    <row r="64" spans="2:15" ht="26.25">
      <c r="B64" s="57">
        <v>46239</v>
      </c>
      <c r="C64" s="61">
        <v>452400470176</v>
      </c>
      <c r="D64" s="62" t="s">
        <v>19</v>
      </c>
      <c r="E64" s="52">
        <v>133860</v>
      </c>
      <c r="F64" s="63"/>
      <c r="G64" s="54">
        <f t="shared" si="0"/>
        <v>149999409.93000013</v>
      </c>
      <c r="H64" s="55"/>
      <c r="I64" s="56"/>
      <c r="J64" s="56"/>
      <c r="K64" s="56"/>
      <c r="L64" s="56"/>
      <c r="M64" s="56"/>
      <c r="N64" s="56"/>
      <c r="O64" s="56"/>
    </row>
    <row r="65" spans="2:15" ht="26.25">
      <c r="B65" s="57">
        <v>46239</v>
      </c>
      <c r="C65" s="61">
        <v>452400430006</v>
      </c>
      <c r="D65" s="62" t="s">
        <v>19</v>
      </c>
      <c r="E65" s="52">
        <v>77400</v>
      </c>
      <c r="F65" s="63"/>
      <c r="G65" s="54">
        <f t="shared" si="0"/>
        <v>150076809.93000013</v>
      </c>
      <c r="H65" s="55"/>
      <c r="I65" s="56"/>
      <c r="J65" s="56"/>
      <c r="K65" s="56"/>
      <c r="L65" s="56"/>
      <c r="M65" s="56"/>
      <c r="N65" s="56"/>
      <c r="O65" s="56"/>
    </row>
    <row r="66" spans="2:15" ht="26.25">
      <c r="B66" s="57">
        <v>46239</v>
      </c>
      <c r="C66" s="61">
        <v>452400548162</v>
      </c>
      <c r="D66" s="62" t="s">
        <v>19</v>
      </c>
      <c r="E66" s="52">
        <v>485200</v>
      </c>
      <c r="F66" s="63"/>
      <c r="G66" s="54">
        <f t="shared" si="0"/>
        <v>150562009.93000013</v>
      </c>
      <c r="H66" s="55"/>
      <c r="I66" s="56"/>
      <c r="J66" s="56"/>
      <c r="K66" s="56"/>
      <c r="L66" s="56"/>
      <c r="M66" s="56"/>
      <c r="N66" s="56"/>
      <c r="O66" s="56"/>
    </row>
    <row r="67" spans="2:15" ht="26.25">
      <c r="B67" s="57">
        <v>46239</v>
      </c>
      <c r="C67" s="61">
        <v>452400544160</v>
      </c>
      <c r="D67" s="62" t="s">
        <v>19</v>
      </c>
      <c r="E67" s="52">
        <v>18900</v>
      </c>
      <c r="F67" s="63"/>
      <c r="G67" s="54">
        <f t="shared" si="0"/>
        <v>150580909.93000013</v>
      </c>
      <c r="H67" s="55"/>
      <c r="I67" s="56"/>
      <c r="J67" s="56"/>
      <c r="K67" s="56"/>
      <c r="L67" s="56"/>
      <c r="M67" s="56"/>
      <c r="N67" s="56"/>
      <c r="O67" s="56"/>
    </row>
    <row r="68" spans="2:15" ht="26.25">
      <c r="B68" s="57">
        <v>46239</v>
      </c>
      <c r="C68" s="61">
        <v>452400544281</v>
      </c>
      <c r="D68" s="62" t="s">
        <v>19</v>
      </c>
      <c r="E68" s="52">
        <v>7700</v>
      </c>
      <c r="F68" s="63"/>
      <c r="G68" s="54">
        <f t="shared" si="0"/>
        <v>150588609.93000013</v>
      </c>
      <c r="H68" s="55"/>
      <c r="I68" s="56"/>
      <c r="J68" s="56"/>
      <c r="K68" s="56"/>
      <c r="L68" s="56"/>
      <c r="M68" s="56"/>
      <c r="N68" s="56"/>
      <c r="O68" s="56"/>
    </row>
    <row r="69" spans="2:15" ht="26.25">
      <c r="B69" s="57">
        <v>46239</v>
      </c>
      <c r="C69" s="61">
        <v>242640589</v>
      </c>
      <c r="D69" s="66" t="s">
        <v>19</v>
      </c>
      <c r="E69" s="52">
        <v>15000</v>
      </c>
      <c r="F69" s="67"/>
      <c r="G69" s="54">
        <f t="shared" si="0"/>
        <v>150603609.93000013</v>
      </c>
      <c r="H69" s="55"/>
      <c r="I69" s="56"/>
      <c r="J69" s="56"/>
      <c r="K69" s="56"/>
      <c r="L69" s="56"/>
      <c r="M69" s="56"/>
      <c r="N69" s="56"/>
      <c r="O69" s="56"/>
    </row>
    <row r="70" spans="2:15" ht="26.25">
      <c r="B70" s="68">
        <v>46239</v>
      </c>
      <c r="C70" s="61">
        <v>720020166</v>
      </c>
      <c r="D70" s="62" t="s">
        <v>19</v>
      </c>
      <c r="E70" s="52">
        <v>3850</v>
      </c>
      <c r="F70" s="67"/>
      <c r="G70" s="54">
        <f t="shared" si="0"/>
        <v>150607459.93000013</v>
      </c>
      <c r="H70" s="55"/>
      <c r="I70" s="56"/>
      <c r="J70" s="56"/>
      <c r="K70" s="56"/>
      <c r="L70" s="56"/>
      <c r="M70" s="56"/>
      <c r="N70" s="56"/>
      <c r="O70" s="56"/>
    </row>
    <row r="71" spans="2:15" ht="26.25">
      <c r="B71" s="68">
        <v>46239</v>
      </c>
      <c r="C71" s="61">
        <v>452400430006</v>
      </c>
      <c r="D71" s="66" t="s">
        <v>19</v>
      </c>
      <c r="E71" s="52">
        <v>100</v>
      </c>
      <c r="F71" s="67"/>
      <c r="G71" s="54">
        <f t="shared" si="0"/>
        <v>150607559.93000013</v>
      </c>
      <c r="H71" s="55"/>
      <c r="I71" s="56"/>
      <c r="J71" s="56"/>
      <c r="K71" s="56"/>
      <c r="L71" s="56"/>
      <c r="M71" s="56"/>
      <c r="N71" s="56"/>
      <c r="O71" s="56"/>
    </row>
    <row r="72" spans="2:15" ht="26.25">
      <c r="B72" s="68">
        <v>46239</v>
      </c>
      <c r="C72" s="69">
        <v>1500070205</v>
      </c>
      <c r="D72" s="62" t="s">
        <v>19</v>
      </c>
      <c r="E72" s="52">
        <v>16800</v>
      </c>
      <c r="F72" s="70"/>
      <c r="G72" s="54">
        <f t="shared" si="0"/>
        <v>150624359.93000013</v>
      </c>
      <c r="H72" s="55"/>
      <c r="I72" s="56"/>
      <c r="J72" s="56"/>
      <c r="K72" s="56"/>
      <c r="L72" s="56"/>
      <c r="M72" s="56"/>
      <c r="N72" s="56"/>
      <c r="O72" s="56"/>
    </row>
    <row r="73" spans="2:15" ht="26.25">
      <c r="B73" s="68">
        <v>46239</v>
      </c>
      <c r="C73" s="61">
        <v>428506535</v>
      </c>
      <c r="D73" s="62" t="s">
        <v>19</v>
      </c>
      <c r="E73" s="52">
        <v>8000</v>
      </c>
      <c r="F73" s="67"/>
      <c r="G73" s="54">
        <f t="shared" si="0"/>
        <v>150632359.93000013</v>
      </c>
      <c r="H73" s="55"/>
      <c r="I73" s="56"/>
      <c r="J73" s="56"/>
      <c r="K73" s="56"/>
      <c r="L73" s="56"/>
      <c r="M73" s="56"/>
      <c r="N73" s="56"/>
      <c r="O73" s="56"/>
    </row>
    <row r="74" spans="2:15" ht="26.25">
      <c r="B74" s="68">
        <v>46239</v>
      </c>
      <c r="C74" s="61">
        <v>242641532</v>
      </c>
      <c r="D74" s="66" t="s">
        <v>19</v>
      </c>
      <c r="E74" s="52">
        <v>5000</v>
      </c>
      <c r="F74" s="67"/>
      <c r="G74" s="54">
        <f t="shared" si="0"/>
        <v>150637359.93000013</v>
      </c>
      <c r="H74" s="55"/>
      <c r="I74" s="56"/>
      <c r="J74" s="56"/>
      <c r="K74" s="56"/>
      <c r="L74" s="56"/>
      <c r="M74" s="56"/>
      <c r="N74" s="56"/>
      <c r="O74" s="56"/>
    </row>
    <row r="75" spans="2:15" ht="26.25">
      <c r="B75" s="57">
        <v>46239</v>
      </c>
      <c r="C75" s="61">
        <v>428511576</v>
      </c>
      <c r="D75" s="66" t="s">
        <v>19</v>
      </c>
      <c r="E75" s="52">
        <v>5000</v>
      </c>
      <c r="F75" s="63"/>
      <c r="G75" s="54">
        <f t="shared" si="0"/>
        <v>150642359.93000013</v>
      </c>
      <c r="H75" s="55"/>
      <c r="I75" s="56"/>
      <c r="J75" s="56"/>
      <c r="K75" s="56"/>
      <c r="L75" s="56"/>
      <c r="M75" s="56"/>
      <c r="N75" s="56"/>
      <c r="O75" s="56"/>
    </row>
    <row r="76" spans="2:15" ht="26.25">
      <c r="B76" s="57">
        <v>46239</v>
      </c>
      <c r="C76" s="61">
        <v>428514800</v>
      </c>
      <c r="D76" s="62" t="s">
        <v>19</v>
      </c>
      <c r="E76" s="52">
        <v>8000</v>
      </c>
      <c r="F76" s="63"/>
      <c r="G76" s="54">
        <f t="shared" si="0"/>
        <v>150650359.93000013</v>
      </c>
      <c r="H76" s="55"/>
      <c r="I76" s="56"/>
      <c r="J76" s="56"/>
      <c r="K76" s="56"/>
      <c r="L76" s="56"/>
      <c r="M76" s="56"/>
      <c r="N76" s="56"/>
      <c r="O76" s="56"/>
    </row>
    <row r="77" spans="2:15" ht="26.25">
      <c r="B77" s="68">
        <v>46239</v>
      </c>
      <c r="C77" s="71">
        <v>452400544097</v>
      </c>
      <c r="D77" s="66" t="s">
        <v>19</v>
      </c>
      <c r="E77" s="52">
        <v>2100</v>
      </c>
      <c r="F77" s="67"/>
      <c r="G77" s="54">
        <f t="shared" si="0"/>
        <v>150652459.93000013</v>
      </c>
      <c r="H77" s="55"/>
      <c r="I77" s="56"/>
      <c r="J77" s="56"/>
      <c r="K77" s="56"/>
      <c r="L77" s="56"/>
      <c r="M77" s="56"/>
      <c r="N77" s="56"/>
      <c r="O77" s="56"/>
    </row>
    <row r="78" spans="2:15" ht="26.25">
      <c r="B78" s="72">
        <v>46239</v>
      </c>
      <c r="C78" s="73">
        <v>452400549874</v>
      </c>
      <c r="D78" s="74" t="s">
        <v>19</v>
      </c>
      <c r="E78" s="52">
        <v>20200</v>
      </c>
      <c r="F78" s="65"/>
      <c r="G78" s="54">
        <f t="shared" ref="G78:G141" si="1">+G77+E78-F78</f>
        <v>150672659.93000013</v>
      </c>
      <c r="H78" s="55"/>
      <c r="I78" s="56"/>
      <c r="J78" s="56"/>
      <c r="K78" s="56"/>
      <c r="L78" s="56"/>
      <c r="M78" s="56"/>
      <c r="N78" s="56"/>
      <c r="O78" s="56"/>
    </row>
    <row r="79" spans="2:15" ht="26.25">
      <c r="B79" s="72">
        <v>46239</v>
      </c>
      <c r="C79" s="73">
        <v>428519813</v>
      </c>
      <c r="D79" s="74" t="s">
        <v>19</v>
      </c>
      <c r="E79" s="52">
        <v>7700</v>
      </c>
      <c r="F79" s="65"/>
      <c r="G79" s="54">
        <f t="shared" si="1"/>
        <v>150680359.93000013</v>
      </c>
      <c r="H79" s="55"/>
      <c r="I79" s="56"/>
      <c r="J79" s="56"/>
      <c r="K79" s="56"/>
      <c r="L79" s="56"/>
      <c r="M79" s="56"/>
      <c r="N79" s="56"/>
      <c r="O79" s="56"/>
    </row>
    <row r="80" spans="2:15" ht="26.25">
      <c r="B80" s="72">
        <v>46239</v>
      </c>
      <c r="C80" s="73">
        <v>452400543718</v>
      </c>
      <c r="D80" s="74" t="s">
        <v>19</v>
      </c>
      <c r="E80" s="52">
        <v>11150</v>
      </c>
      <c r="F80" s="65"/>
      <c r="G80" s="54">
        <f t="shared" si="1"/>
        <v>150691509.93000013</v>
      </c>
      <c r="H80" s="55"/>
      <c r="I80" s="56"/>
      <c r="J80" s="56"/>
      <c r="K80" s="56"/>
      <c r="L80" s="56"/>
      <c r="M80" s="56"/>
      <c r="N80" s="56"/>
      <c r="O80" s="56"/>
    </row>
    <row r="81" spans="2:15" ht="26.25">
      <c r="B81" s="72">
        <v>46239</v>
      </c>
      <c r="C81" s="73">
        <v>452400549500</v>
      </c>
      <c r="D81" s="74" t="s">
        <v>19</v>
      </c>
      <c r="E81" s="52">
        <v>15300</v>
      </c>
      <c r="F81" s="65"/>
      <c r="G81" s="54">
        <f t="shared" si="1"/>
        <v>150706809.93000013</v>
      </c>
      <c r="H81" s="55"/>
      <c r="I81" s="56"/>
      <c r="J81" s="56"/>
      <c r="K81" s="56"/>
      <c r="L81" s="56"/>
      <c r="M81" s="56"/>
      <c r="N81" s="56"/>
      <c r="O81" s="56"/>
    </row>
    <row r="82" spans="2:15" ht="26.25">
      <c r="B82" s="72">
        <v>46239</v>
      </c>
      <c r="C82" s="73">
        <v>428522191</v>
      </c>
      <c r="D82" s="74" t="s">
        <v>19</v>
      </c>
      <c r="E82" s="52">
        <v>5000</v>
      </c>
      <c r="F82" s="65"/>
      <c r="G82" s="54">
        <f t="shared" si="1"/>
        <v>150711809.93000013</v>
      </c>
      <c r="H82" s="55"/>
      <c r="I82" s="56"/>
      <c r="J82" s="56"/>
      <c r="K82" s="56"/>
      <c r="L82" s="56"/>
      <c r="M82" s="56"/>
      <c r="N82" s="56"/>
      <c r="O82" s="56"/>
    </row>
    <row r="83" spans="2:15" ht="26.25">
      <c r="B83" s="72">
        <v>46239</v>
      </c>
      <c r="C83" s="73">
        <v>242642798</v>
      </c>
      <c r="D83" s="74" t="s">
        <v>19</v>
      </c>
      <c r="E83" s="52">
        <v>1000</v>
      </c>
      <c r="F83" s="65"/>
      <c r="G83" s="54">
        <f t="shared" si="1"/>
        <v>150712809.93000013</v>
      </c>
      <c r="H83" s="55"/>
      <c r="I83" s="56"/>
      <c r="J83" s="56"/>
      <c r="K83" s="56"/>
      <c r="L83" s="56"/>
      <c r="M83" s="56"/>
      <c r="N83" s="56"/>
      <c r="O83" s="56"/>
    </row>
    <row r="84" spans="2:15" ht="26.25">
      <c r="B84" s="72">
        <v>46239</v>
      </c>
      <c r="C84" s="73">
        <v>428523600</v>
      </c>
      <c r="D84" s="74" t="s">
        <v>19</v>
      </c>
      <c r="E84" s="52">
        <v>15000</v>
      </c>
      <c r="F84" s="65"/>
      <c r="G84" s="54">
        <f t="shared" si="1"/>
        <v>150727809.93000013</v>
      </c>
      <c r="H84" s="55"/>
      <c r="I84" s="56"/>
      <c r="J84" s="56"/>
      <c r="K84" s="56"/>
      <c r="L84" s="56"/>
      <c r="M84" s="56"/>
      <c r="N84" s="56"/>
      <c r="O84" s="56"/>
    </row>
    <row r="85" spans="2:15" ht="26.25">
      <c r="B85" s="57">
        <v>46239</v>
      </c>
      <c r="C85" s="61">
        <v>5770020386</v>
      </c>
      <c r="D85" s="62" t="s">
        <v>19</v>
      </c>
      <c r="E85" s="52">
        <v>49800</v>
      </c>
      <c r="F85" s="65"/>
      <c r="G85" s="54">
        <f t="shared" si="1"/>
        <v>150777609.93000013</v>
      </c>
      <c r="H85" s="55"/>
      <c r="I85" s="56"/>
      <c r="J85" s="56"/>
      <c r="K85" s="56"/>
      <c r="L85" s="56"/>
      <c r="M85" s="56"/>
      <c r="N85" s="56"/>
      <c r="O85" s="56"/>
    </row>
    <row r="86" spans="2:15" ht="26.25">
      <c r="B86" s="72">
        <v>46239</v>
      </c>
      <c r="C86" s="73">
        <v>5770020390</v>
      </c>
      <c r="D86" s="74" t="s">
        <v>19</v>
      </c>
      <c r="E86" s="52">
        <v>37050</v>
      </c>
      <c r="F86" s="65"/>
      <c r="G86" s="54">
        <f t="shared" si="1"/>
        <v>150814659.93000013</v>
      </c>
      <c r="H86" s="55"/>
      <c r="I86" s="56"/>
      <c r="J86" s="56"/>
      <c r="K86" s="56"/>
      <c r="L86" s="56"/>
      <c r="M86" s="56"/>
      <c r="N86" s="56"/>
      <c r="O86" s="56"/>
    </row>
    <row r="87" spans="2:15" ht="47.25">
      <c r="B87" s="72">
        <v>46240</v>
      </c>
      <c r="C87" s="73">
        <v>452400541859</v>
      </c>
      <c r="D87" s="74" t="s">
        <v>38</v>
      </c>
      <c r="E87" s="52">
        <v>84454.399999999994</v>
      </c>
      <c r="F87" s="65"/>
      <c r="G87" s="54">
        <f t="shared" si="1"/>
        <v>150899114.33000013</v>
      </c>
      <c r="H87" s="55"/>
      <c r="I87" s="56"/>
      <c r="J87" s="56"/>
      <c r="K87" s="56"/>
      <c r="L87" s="56"/>
      <c r="M87" s="56"/>
      <c r="N87" s="56"/>
      <c r="O87" s="56"/>
    </row>
    <row r="88" spans="2:15" ht="26.25">
      <c r="B88" s="72">
        <v>46240</v>
      </c>
      <c r="C88" s="73">
        <v>452400470182</v>
      </c>
      <c r="D88" s="74" t="s">
        <v>19</v>
      </c>
      <c r="E88" s="52">
        <v>101850</v>
      </c>
      <c r="F88" s="65"/>
      <c r="G88" s="54">
        <f t="shared" si="1"/>
        <v>151000964.33000013</v>
      </c>
      <c r="H88" s="55"/>
      <c r="I88" s="56"/>
      <c r="J88" s="56"/>
      <c r="K88" s="56"/>
      <c r="L88" s="56"/>
      <c r="M88" s="56"/>
      <c r="N88" s="56"/>
      <c r="O88" s="56"/>
    </row>
    <row r="89" spans="2:15" ht="26.25">
      <c r="B89" s="72">
        <v>46240</v>
      </c>
      <c r="C89" s="73">
        <v>2430010090</v>
      </c>
      <c r="D89" s="74" t="s">
        <v>19</v>
      </c>
      <c r="E89" s="52">
        <v>8000</v>
      </c>
      <c r="F89" s="65"/>
      <c r="G89" s="54">
        <f t="shared" si="1"/>
        <v>151008964.33000013</v>
      </c>
      <c r="H89" s="55"/>
      <c r="I89" s="56"/>
      <c r="J89" s="56"/>
      <c r="K89" s="56"/>
      <c r="L89" s="56"/>
      <c r="M89" s="56"/>
      <c r="N89" s="56"/>
      <c r="O89" s="56"/>
    </row>
    <row r="90" spans="2:15" ht="26.25">
      <c r="B90" s="72">
        <v>46240</v>
      </c>
      <c r="C90" s="73">
        <v>2430010093</v>
      </c>
      <c r="D90" s="74" t="s">
        <v>19</v>
      </c>
      <c r="E90" s="52">
        <v>8000</v>
      </c>
      <c r="F90" s="65"/>
      <c r="G90" s="54">
        <f t="shared" si="1"/>
        <v>151016964.33000013</v>
      </c>
      <c r="H90" s="55"/>
      <c r="I90" s="56"/>
      <c r="J90" s="56"/>
      <c r="K90" s="56"/>
      <c r="L90" s="56"/>
      <c r="M90" s="56"/>
      <c r="N90" s="56"/>
      <c r="O90" s="56"/>
    </row>
    <row r="91" spans="2:15" ht="26.25">
      <c r="B91" s="72">
        <v>46240</v>
      </c>
      <c r="C91" s="73">
        <v>2430010096</v>
      </c>
      <c r="D91" s="74" t="s">
        <v>19</v>
      </c>
      <c r="E91" s="52">
        <v>8000</v>
      </c>
      <c r="F91" s="65"/>
      <c r="G91" s="54">
        <f t="shared" si="1"/>
        <v>151024964.33000013</v>
      </c>
      <c r="H91" s="55"/>
      <c r="I91" s="56"/>
      <c r="J91" s="56"/>
      <c r="K91" s="56"/>
      <c r="L91" s="56"/>
      <c r="M91" s="56"/>
      <c r="N91" s="56"/>
      <c r="O91" s="56"/>
    </row>
    <row r="92" spans="2:15" ht="26.25">
      <c r="B92" s="72">
        <v>46240</v>
      </c>
      <c r="C92" s="73">
        <v>242647672</v>
      </c>
      <c r="D92" s="74" t="s">
        <v>19</v>
      </c>
      <c r="E92" s="52">
        <v>8000</v>
      </c>
      <c r="F92" s="65"/>
      <c r="G92" s="54">
        <f t="shared" si="1"/>
        <v>151032964.33000013</v>
      </c>
      <c r="H92" s="55"/>
      <c r="I92" s="56"/>
      <c r="J92" s="56"/>
      <c r="K92" s="56"/>
      <c r="L92" s="56"/>
      <c r="M92" s="56"/>
      <c r="N92" s="56"/>
      <c r="O92" s="56"/>
    </row>
    <row r="93" spans="2:15" ht="26.25">
      <c r="B93" s="72">
        <v>46240</v>
      </c>
      <c r="C93" s="73">
        <v>1510060089</v>
      </c>
      <c r="D93" s="74" t="s">
        <v>19</v>
      </c>
      <c r="E93" s="52">
        <v>2800</v>
      </c>
      <c r="F93" s="65"/>
      <c r="G93" s="54">
        <f t="shared" si="1"/>
        <v>151035764.33000013</v>
      </c>
      <c r="H93" s="55"/>
      <c r="I93" s="56"/>
      <c r="J93" s="56"/>
      <c r="K93" s="56"/>
      <c r="L93" s="56"/>
      <c r="M93" s="56"/>
      <c r="N93" s="56"/>
      <c r="O93" s="56"/>
    </row>
    <row r="94" spans="2:15" ht="26.25">
      <c r="B94" s="72">
        <v>46240</v>
      </c>
      <c r="C94" s="73">
        <v>5280010197</v>
      </c>
      <c r="D94" s="74" t="s">
        <v>19</v>
      </c>
      <c r="E94" s="52">
        <v>4800</v>
      </c>
      <c r="F94" s="65"/>
      <c r="G94" s="54">
        <f t="shared" si="1"/>
        <v>151040564.33000013</v>
      </c>
      <c r="H94" s="55"/>
      <c r="I94" s="56"/>
      <c r="J94" s="56"/>
      <c r="K94" s="56"/>
      <c r="L94" s="56"/>
      <c r="M94" s="56"/>
      <c r="N94" s="56"/>
      <c r="O94" s="56"/>
    </row>
    <row r="95" spans="2:15" ht="26.25">
      <c r="B95" s="72">
        <v>46240</v>
      </c>
      <c r="C95" s="73">
        <v>5280010200</v>
      </c>
      <c r="D95" s="74" t="s">
        <v>19</v>
      </c>
      <c r="E95" s="52">
        <v>8800</v>
      </c>
      <c r="F95" s="65"/>
      <c r="G95" s="54">
        <f t="shared" si="1"/>
        <v>151049364.33000013</v>
      </c>
      <c r="H95" s="55"/>
      <c r="I95" s="56"/>
      <c r="J95" s="56"/>
      <c r="K95" s="56"/>
      <c r="L95" s="56"/>
      <c r="M95" s="56"/>
      <c r="N95" s="56"/>
      <c r="O95" s="56"/>
    </row>
    <row r="96" spans="2:15" ht="26.25">
      <c r="B96" s="72">
        <v>46240</v>
      </c>
      <c r="C96" s="73">
        <v>1260060470</v>
      </c>
      <c r="D96" s="74" t="s">
        <v>19</v>
      </c>
      <c r="E96" s="52">
        <v>8000</v>
      </c>
      <c r="F96" s="65"/>
      <c r="G96" s="54">
        <f t="shared" si="1"/>
        <v>151057364.33000013</v>
      </c>
      <c r="H96" s="55"/>
      <c r="I96" s="56"/>
      <c r="J96" s="56"/>
      <c r="K96" s="56"/>
      <c r="L96" s="56"/>
      <c r="M96" s="56"/>
      <c r="N96" s="56"/>
      <c r="O96" s="56"/>
    </row>
    <row r="97" spans="2:15" ht="26.25">
      <c r="B97" s="72">
        <v>46240</v>
      </c>
      <c r="C97" s="73">
        <v>428588718</v>
      </c>
      <c r="D97" s="74" t="s">
        <v>19</v>
      </c>
      <c r="E97" s="52">
        <v>8000</v>
      </c>
      <c r="F97" s="65"/>
      <c r="G97" s="54">
        <f t="shared" si="1"/>
        <v>151065364.33000013</v>
      </c>
      <c r="H97" s="55"/>
      <c r="I97" s="56"/>
      <c r="J97" s="56"/>
      <c r="K97" s="56"/>
      <c r="L97" s="56"/>
      <c r="M97" s="56"/>
      <c r="N97" s="56"/>
      <c r="O97" s="56"/>
    </row>
    <row r="98" spans="2:15" ht="26.25">
      <c r="B98" s="72">
        <v>46240</v>
      </c>
      <c r="C98" s="73">
        <v>452400548575</v>
      </c>
      <c r="D98" s="74" t="s">
        <v>19</v>
      </c>
      <c r="E98" s="52">
        <v>150</v>
      </c>
      <c r="F98" s="65"/>
      <c r="G98" s="54">
        <f t="shared" si="1"/>
        <v>151065514.33000013</v>
      </c>
      <c r="H98" s="55"/>
      <c r="I98" s="56"/>
      <c r="J98" s="56"/>
      <c r="K98" s="56"/>
      <c r="L98" s="56"/>
      <c r="M98" s="56"/>
      <c r="N98" s="56"/>
      <c r="O98" s="56"/>
    </row>
    <row r="99" spans="2:15" ht="26.25">
      <c r="B99" s="72">
        <v>46240</v>
      </c>
      <c r="C99" s="73">
        <v>452400543861</v>
      </c>
      <c r="D99" s="74" t="s">
        <v>19</v>
      </c>
      <c r="E99" s="52">
        <v>21600</v>
      </c>
      <c r="F99" s="65"/>
      <c r="G99" s="54">
        <f t="shared" si="1"/>
        <v>151087114.33000013</v>
      </c>
      <c r="H99" s="55"/>
      <c r="I99" s="56"/>
      <c r="J99" s="56"/>
      <c r="K99" s="56"/>
      <c r="L99" s="56"/>
      <c r="M99" s="56"/>
      <c r="N99" s="56"/>
      <c r="O99" s="56"/>
    </row>
    <row r="100" spans="2:15" ht="26.25">
      <c r="B100" s="72">
        <v>46240</v>
      </c>
      <c r="C100" s="73">
        <v>5770010381</v>
      </c>
      <c r="D100" s="74" t="s">
        <v>19</v>
      </c>
      <c r="E100" s="52">
        <v>10800</v>
      </c>
      <c r="F100" s="65"/>
      <c r="G100" s="54">
        <f t="shared" si="1"/>
        <v>151097914.33000013</v>
      </c>
      <c r="H100" s="55"/>
      <c r="I100" s="56"/>
      <c r="J100" s="56"/>
      <c r="K100" s="56"/>
      <c r="L100" s="56"/>
      <c r="M100" s="56"/>
      <c r="N100" s="56"/>
      <c r="O100" s="56"/>
    </row>
    <row r="101" spans="2:15" ht="26.25">
      <c r="B101" s="72">
        <v>46240</v>
      </c>
      <c r="C101" s="73">
        <v>5770010384</v>
      </c>
      <c r="D101" s="74" t="s">
        <v>19</v>
      </c>
      <c r="E101" s="52">
        <v>10000</v>
      </c>
      <c r="F101" s="65"/>
      <c r="G101" s="54">
        <f t="shared" si="1"/>
        <v>151107914.33000013</v>
      </c>
      <c r="H101" s="55"/>
      <c r="I101" s="56"/>
      <c r="J101" s="56"/>
      <c r="K101" s="56"/>
      <c r="L101" s="56"/>
      <c r="M101" s="56"/>
      <c r="N101" s="56"/>
      <c r="O101" s="56"/>
    </row>
    <row r="102" spans="2:15" ht="26.25">
      <c r="B102" s="72">
        <v>46240</v>
      </c>
      <c r="C102" s="73">
        <v>2340090452</v>
      </c>
      <c r="D102" s="74" t="s">
        <v>19</v>
      </c>
      <c r="E102" s="52">
        <v>1000</v>
      </c>
      <c r="F102" s="65"/>
      <c r="G102" s="54">
        <f t="shared" si="1"/>
        <v>151108914.33000013</v>
      </c>
      <c r="H102" s="55"/>
      <c r="I102" s="56"/>
      <c r="J102" s="56"/>
      <c r="K102" s="56"/>
      <c r="L102" s="56"/>
      <c r="M102" s="56"/>
      <c r="N102" s="56"/>
      <c r="O102" s="56"/>
    </row>
    <row r="103" spans="2:15" ht="26.25">
      <c r="B103" s="72">
        <v>46240</v>
      </c>
      <c r="C103" s="73">
        <v>5420030433</v>
      </c>
      <c r="D103" s="74" t="s">
        <v>19</v>
      </c>
      <c r="E103" s="52">
        <v>8000</v>
      </c>
      <c r="F103" s="65"/>
      <c r="G103" s="54">
        <f t="shared" si="1"/>
        <v>151116914.33000013</v>
      </c>
      <c r="H103" s="55"/>
      <c r="I103" s="56"/>
      <c r="J103" s="56"/>
      <c r="K103" s="56"/>
      <c r="L103" s="56"/>
      <c r="M103" s="56"/>
      <c r="N103" s="56"/>
      <c r="O103" s="56"/>
    </row>
    <row r="104" spans="2:15" ht="26.25">
      <c r="B104" s="72">
        <v>46240</v>
      </c>
      <c r="C104" s="73">
        <v>5420030437</v>
      </c>
      <c r="D104" s="74" t="s">
        <v>19</v>
      </c>
      <c r="E104" s="52">
        <v>8000</v>
      </c>
      <c r="F104" s="65"/>
      <c r="G104" s="54">
        <f t="shared" si="1"/>
        <v>151124914.33000013</v>
      </c>
      <c r="H104" s="55"/>
      <c r="I104" s="56"/>
      <c r="J104" s="56"/>
      <c r="K104" s="56"/>
      <c r="L104" s="56"/>
      <c r="M104" s="56"/>
      <c r="N104" s="56"/>
      <c r="O104" s="56"/>
    </row>
    <row r="105" spans="2:15" ht="26.25">
      <c r="B105" s="72">
        <v>46240</v>
      </c>
      <c r="C105" s="73">
        <v>5420030440</v>
      </c>
      <c r="D105" s="74" t="s">
        <v>19</v>
      </c>
      <c r="E105" s="52">
        <v>8000</v>
      </c>
      <c r="F105" s="65"/>
      <c r="G105" s="54">
        <f t="shared" si="1"/>
        <v>151132914.33000013</v>
      </c>
      <c r="H105" s="55"/>
      <c r="I105" s="56"/>
      <c r="J105" s="56"/>
      <c r="K105" s="56"/>
      <c r="L105" s="56"/>
      <c r="M105" s="56"/>
      <c r="N105" s="56"/>
      <c r="O105" s="56"/>
    </row>
    <row r="106" spans="2:15" ht="26.25">
      <c r="B106" s="72">
        <v>46240</v>
      </c>
      <c r="C106" s="73">
        <v>120070399</v>
      </c>
      <c r="D106" s="74" t="s">
        <v>19</v>
      </c>
      <c r="E106" s="52">
        <v>23800</v>
      </c>
      <c r="F106" s="65"/>
      <c r="G106" s="54">
        <f t="shared" si="1"/>
        <v>151156714.33000013</v>
      </c>
      <c r="H106" s="55"/>
      <c r="I106" s="56"/>
      <c r="J106" s="56"/>
      <c r="K106" s="56"/>
      <c r="L106" s="56"/>
      <c r="M106" s="56"/>
      <c r="N106" s="56"/>
      <c r="O106" s="56"/>
    </row>
    <row r="107" spans="2:15" ht="26.25">
      <c r="B107" s="72">
        <v>46240</v>
      </c>
      <c r="C107" s="73">
        <v>428603429</v>
      </c>
      <c r="D107" s="74" t="s">
        <v>19</v>
      </c>
      <c r="E107" s="52">
        <v>8000</v>
      </c>
      <c r="F107" s="65"/>
      <c r="G107" s="54">
        <f t="shared" si="1"/>
        <v>151164714.33000013</v>
      </c>
      <c r="H107" s="55"/>
      <c r="I107" s="56"/>
      <c r="J107" s="56"/>
      <c r="K107" s="56"/>
      <c r="L107" s="56"/>
      <c r="M107" s="56"/>
      <c r="N107" s="56"/>
      <c r="O107" s="56"/>
    </row>
    <row r="108" spans="2:15" ht="26.25">
      <c r="B108" s="72">
        <v>46240</v>
      </c>
      <c r="C108" s="73">
        <v>452400362968</v>
      </c>
      <c r="D108" s="74" t="s">
        <v>19</v>
      </c>
      <c r="E108" s="52">
        <v>4000</v>
      </c>
      <c r="F108" s="65"/>
      <c r="G108" s="54">
        <f t="shared" si="1"/>
        <v>151168714.33000013</v>
      </c>
      <c r="H108" s="55"/>
      <c r="I108" s="56"/>
      <c r="J108" s="56"/>
      <c r="K108" s="56"/>
      <c r="L108" s="56"/>
      <c r="M108" s="56"/>
      <c r="N108" s="56"/>
      <c r="O108" s="56"/>
    </row>
    <row r="109" spans="2:15" ht="26.25">
      <c r="B109" s="72">
        <v>46240</v>
      </c>
      <c r="C109" s="73">
        <v>97478</v>
      </c>
      <c r="D109" s="74" t="s">
        <v>39</v>
      </c>
      <c r="E109" s="52">
        <v>2500</v>
      </c>
      <c r="F109" s="52"/>
      <c r="G109" s="54">
        <f t="shared" si="1"/>
        <v>151171214.33000013</v>
      </c>
      <c r="H109" s="55"/>
      <c r="I109" s="56"/>
      <c r="J109" s="56"/>
      <c r="K109" s="56"/>
      <c r="L109" s="56"/>
      <c r="M109" s="56"/>
      <c r="N109" s="56"/>
      <c r="O109" s="56"/>
    </row>
    <row r="110" spans="2:15" ht="47.25">
      <c r="B110" s="72">
        <v>46241</v>
      </c>
      <c r="C110" s="75" t="s">
        <v>40</v>
      </c>
      <c r="D110" s="74" t="s">
        <v>41</v>
      </c>
      <c r="E110" s="52"/>
      <c r="F110" s="52">
        <v>150804</v>
      </c>
      <c r="G110" s="54">
        <f t="shared" si="1"/>
        <v>151020410.33000013</v>
      </c>
      <c r="H110" s="55"/>
      <c r="I110" s="56"/>
      <c r="J110" s="56"/>
      <c r="K110" s="56"/>
      <c r="L110" s="56"/>
      <c r="M110" s="56"/>
      <c r="N110" s="56"/>
      <c r="O110" s="56"/>
    </row>
    <row r="111" spans="2:15" ht="70.5">
      <c r="B111" s="72">
        <v>46241</v>
      </c>
      <c r="C111" s="75" t="s">
        <v>42</v>
      </c>
      <c r="D111" s="74" t="s">
        <v>43</v>
      </c>
      <c r="E111" s="52"/>
      <c r="F111" s="52">
        <v>70210</v>
      </c>
      <c r="G111" s="54">
        <f t="shared" si="1"/>
        <v>150950200.33000013</v>
      </c>
      <c r="H111" s="55"/>
      <c r="I111" s="56"/>
      <c r="J111" s="56"/>
      <c r="K111" s="56"/>
      <c r="L111" s="56"/>
      <c r="M111" s="56"/>
      <c r="N111" s="56"/>
      <c r="O111" s="56"/>
    </row>
    <row r="112" spans="2:15" ht="70.5">
      <c r="B112" s="72">
        <v>46241</v>
      </c>
      <c r="C112" s="75" t="s">
        <v>44</v>
      </c>
      <c r="D112" s="74" t="s">
        <v>45</v>
      </c>
      <c r="E112" s="52"/>
      <c r="F112" s="52">
        <v>15104.27</v>
      </c>
      <c r="G112" s="54">
        <f t="shared" si="1"/>
        <v>150935096.06000012</v>
      </c>
      <c r="H112" s="55"/>
      <c r="I112" s="56"/>
      <c r="J112" s="56"/>
      <c r="K112" s="56"/>
      <c r="L112" s="56"/>
      <c r="M112" s="56"/>
      <c r="N112" s="56"/>
      <c r="O112" s="56"/>
    </row>
    <row r="113" spans="2:15" ht="70.5">
      <c r="B113" s="72">
        <v>46241</v>
      </c>
      <c r="C113" s="75" t="s">
        <v>46</v>
      </c>
      <c r="D113" s="74" t="s">
        <v>47</v>
      </c>
      <c r="E113" s="52"/>
      <c r="F113" s="52">
        <v>91719.039999999994</v>
      </c>
      <c r="G113" s="54">
        <f t="shared" si="1"/>
        <v>150843377.02000013</v>
      </c>
      <c r="H113" s="55"/>
      <c r="I113" s="56"/>
      <c r="J113" s="56"/>
      <c r="K113" s="56"/>
      <c r="L113" s="56"/>
      <c r="M113" s="56"/>
      <c r="N113" s="56"/>
      <c r="O113" s="56"/>
    </row>
    <row r="114" spans="2:15" ht="70.5">
      <c r="B114" s="72">
        <v>46241</v>
      </c>
      <c r="C114" s="75" t="s">
        <v>48</v>
      </c>
      <c r="D114" s="74" t="s">
        <v>49</v>
      </c>
      <c r="E114" s="52"/>
      <c r="F114" s="52">
        <v>700000</v>
      </c>
      <c r="G114" s="54">
        <f t="shared" si="1"/>
        <v>150143377.02000013</v>
      </c>
      <c r="H114" s="55"/>
      <c r="I114" s="56"/>
      <c r="J114" s="56"/>
      <c r="K114" s="56"/>
      <c r="L114" s="56"/>
      <c r="M114" s="56"/>
      <c r="N114" s="56"/>
      <c r="O114" s="56"/>
    </row>
    <row r="115" spans="2:15" ht="47.25">
      <c r="B115" s="72">
        <v>46241</v>
      </c>
      <c r="C115" s="75" t="s">
        <v>50</v>
      </c>
      <c r="D115" s="74" t="s">
        <v>51</v>
      </c>
      <c r="E115" s="52"/>
      <c r="F115" s="52">
        <v>6920</v>
      </c>
      <c r="G115" s="54">
        <f t="shared" si="1"/>
        <v>150136457.02000013</v>
      </c>
      <c r="H115" s="55"/>
      <c r="I115" s="56"/>
      <c r="J115" s="56"/>
      <c r="K115" s="56"/>
      <c r="L115" s="56"/>
      <c r="M115" s="56"/>
      <c r="N115" s="56"/>
      <c r="O115" s="56"/>
    </row>
    <row r="116" spans="2:15" ht="47.25">
      <c r="B116" s="72">
        <v>46241</v>
      </c>
      <c r="C116" s="75" t="s">
        <v>52</v>
      </c>
      <c r="D116" s="74" t="s">
        <v>51</v>
      </c>
      <c r="E116" s="52"/>
      <c r="F116" s="52">
        <v>7503.88</v>
      </c>
      <c r="G116" s="54">
        <f t="shared" si="1"/>
        <v>150128953.14000013</v>
      </c>
      <c r="H116" s="55"/>
      <c r="I116" s="56"/>
      <c r="J116" s="56"/>
      <c r="K116" s="56"/>
      <c r="L116" s="56"/>
      <c r="M116" s="56"/>
      <c r="N116" s="56"/>
      <c r="O116" s="56"/>
    </row>
    <row r="117" spans="2:15" ht="47.25">
      <c r="B117" s="72">
        <v>46241</v>
      </c>
      <c r="C117" s="75" t="s">
        <v>53</v>
      </c>
      <c r="D117" s="74" t="s">
        <v>54</v>
      </c>
      <c r="E117" s="52"/>
      <c r="F117" s="52">
        <v>41145.019999999997</v>
      </c>
      <c r="G117" s="54">
        <f t="shared" si="1"/>
        <v>150087808.12000012</v>
      </c>
      <c r="H117" s="55"/>
      <c r="I117" s="56"/>
      <c r="J117" s="56"/>
      <c r="K117" s="56"/>
      <c r="L117" s="56"/>
      <c r="M117" s="56"/>
      <c r="N117" s="56"/>
      <c r="O117" s="56"/>
    </row>
    <row r="118" spans="2:15" ht="47.25">
      <c r="B118" s="72">
        <v>46241</v>
      </c>
      <c r="C118" s="75" t="s">
        <v>55</v>
      </c>
      <c r="D118" s="74" t="s">
        <v>56</v>
      </c>
      <c r="E118" s="52"/>
      <c r="F118" s="52">
        <v>6400</v>
      </c>
      <c r="G118" s="54">
        <f t="shared" si="1"/>
        <v>150081408.12000012</v>
      </c>
      <c r="H118" s="55"/>
      <c r="I118" s="56"/>
      <c r="J118" s="56"/>
      <c r="K118" s="56"/>
      <c r="L118" s="56"/>
      <c r="M118" s="56"/>
      <c r="N118" s="56"/>
      <c r="O118" s="56"/>
    </row>
    <row r="119" spans="2:15" ht="47.25">
      <c r="B119" s="72">
        <v>46241</v>
      </c>
      <c r="C119" s="75" t="s">
        <v>57</v>
      </c>
      <c r="D119" s="74" t="s">
        <v>58</v>
      </c>
      <c r="E119" s="52"/>
      <c r="F119" s="52">
        <v>20650</v>
      </c>
      <c r="G119" s="54">
        <f t="shared" si="1"/>
        <v>150060758.12000012</v>
      </c>
      <c r="H119" s="55"/>
      <c r="I119" s="56"/>
      <c r="J119" s="56"/>
      <c r="K119" s="56"/>
      <c r="L119" s="56"/>
      <c r="M119" s="56"/>
      <c r="N119" s="56"/>
      <c r="O119" s="56"/>
    </row>
    <row r="120" spans="2:15" ht="47.25">
      <c r="B120" s="72">
        <v>46241</v>
      </c>
      <c r="C120" s="75" t="s">
        <v>59</v>
      </c>
      <c r="D120" s="74" t="s">
        <v>60</v>
      </c>
      <c r="E120" s="52"/>
      <c r="F120" s="52">
        <v>219763.20000000001</v>
      </c>
      <c r="G120" s="54">
        <f t="shared" si="1"/>
        <v>149840994.92000014</v>
      </c>
      <c r="H120" s="55"/>
      <c r="I120" s="56"/>
      <c r="J120" s="56"/>
      <c r="K120" s="56"/>
      <c r="L120" s="56"/>
      <c r="M120" s="56"/>
      <c r="N120" s="56"/>
      <c r="O120" s="56"/>
    </row>
    <row r="121" spans="2:15" ht="47.25">
      <c r="B121" s="72">
        <v>46241</v>
      </c>
      <c r="C121" s="75" t="s">
        <v>61</v>
      </c>
      <c r="D121" s="74" t="s">
        <v>62</v>
      </c>
      <c r="E121" s="52"/>
      <c r="F121" s="52">
        <v>3178.88</v>
      </c>
      <c r="G121" s="54">
        <f t="shared" si="1"/>
        <v>149837816.04000014</v>
      </c>
      <c r="H121" s="55"/>
      <c r="I121" s="56"/>
      <c r="J121" s="56"/>
      <c r="K121" s="56"/>
      <c r="L121" s="56"/>
      <c r="M121" s="56"/>
      <c r="N121" s="56"/>
      <c r="O121" s="56"/>
    </row>
    <row r="122" spans="2:15" ht="26.25">
      <c r="B122" s="72">
        <v>46241</v>
      </c>
      <c r="C122" s="73">
        <v>452400470185</v>
      </c>
      <c r="D122" s="74" t="s">
        <v>19</v>
      </c>
      <c r="E122" s="52">
        <v>65960</v>
      </c>
      <c r="F122" s="65"/>
      <c r="G122" s="54">
        <f t="shared" si="1"/>
        <v>149903776.04000014</v>
      </c>
      <c r="H122" s="55"/>
      <c r="I122" s="56"/>
      <c r="J122" s="56"/>
      <c r="K122" s="56"/>
      <c r="L122" s="56"/>
      <c r="M122" s="56"/>
      <c r="N122" s="56"/>
      <c r="O122" s="56"/>
    </row>
    <row r="123" spans="2:15" ht="26.25">
      <c r="B123" s="72">
        <v>46241</v>
      </c>
      <c r="C123" s="73">
        <v>242654941</v>
      </c>
      <c r="D123" s="74" t="s">
        <v>19</v>
      </c>
      <c r="E123" s="52">
        <v>5000</v>
      </c>
      <c r="F123" s="65"/>
      <c r="G123" s="54">
        <f t="shared" si="1"/>
        <v>149908776.04000014</v>
      </c>
      <c r="H123" s="55"/>
      <c r="I123" s="56"/>
      <c r="J123" s="56"/>
      <c r="K123" s="56"/>
      <c r="L123" s="56"/>
      <c r="M123" s="56"/>
      <c r="N123" s="56"/>
      <c r="O123" s="56"/>
    </row>
    <row r="124" spans="2:15" ht="26.25">
      <c r="B124" s="72">
        <v>46241</v>
      </c>
      <c r="C124" s="73">
        <v>5240020049</v>
      </c>
      <c r="D124" s="74" t="s">
        <v>19</v>
      </c>
      <c r="E124" s="52">
        <v>5000</v>
      </c>
      <c r="F124" s="65"/>
      <c r="G124" s="54">
        <f t="shared" si="1"/>
        <v>149913776.04000014</v>
      </c>
      <c r="H124" s="55"/>
      <c r="I124" s="56"/>
      <c r="J124" s="56"/>
      <c r="K124" s="56"/>
      <c r="L124" s="56"/>
      <c r="M124" s="56"/>
      <c r="N124" s="56"/>
      <c r="O124" s="56"/>
    </row>
    <row r="125" spans="2:15" ht="26.25">
      <c r="B125" s="72">
        <v>46241</v>
      </c>
      <c r="C125" s="73">
        <v>428623208</v>
      </c>
      <c r="D125" s="74" t="s">
        <v>19</v>
      </c>
      <c r="E125" s="52">
        <v>8000</v>
      </c>
      <c r="F125" s="65"/>
      <c r="G125" s="54">
        <f t="shared" si="1"/>
        <v>149921776.04000014</v>
      </c>
      <c r="H125" s="55"/>
      <c r="I125" s="56"/>
      <c r="J125" s="56"/>
      <c r="K125" s="56"/>
      <c r="L125" s="56"/>
      <c r="M125" s="56"/>
      <c r="N125" s="56"/>
      <c r="O125" s="56"/>
    </row>
    <row r="126" spans="2:15" ht="26.25">
      <c r="B126" s="72">
        <v>46241</v>
      </c>
      <c r="C126" s="73">
        <v>452400542946</v>
      </c>
      <c r="D126" s="74" t="s">
        <v>19</v>
      </c>
      <c r="E126" s="52">
        <v>8000</v>
      </c>
      <c r="F126" s="65"/>
      <c r="G126" s="54">
        <f t="shared" si="1"/>
        <v>149929776.04000014</v>
      </c>
      <c r="H126" s="55"/>
      <c r="I126" s="56"/>
      <c r="J126" s="56"/>
      <c r="K126" s="56"/>
      <c r="L126" s="56"/>
      <c r="M126" s="56"/>
      <c r="N126" s="56"/>
      <c r="O126" s="56"/>
    </row>
    <row r="127" spans="2:15" ht="26.25">
      <c r="B127" s="72">
        <v>46241</v>
      </c>
      <c r="C127" s="73">
        <v>452400543225</v>
      </c>
      <c r="D127" s="74" t="s">
        <v>19</v>
      </c>
      <c r="E127" s="52">
        <v>41400</v>
      </c>
      <c r="F127" s="65"/>
      <c r="G127" s="54">
        <f t="shared" si="1"/>
        <v>149971176.04000014</v>
      </c>
      <c r="H127" s="55"/>
      <c r="I127" s="56"/>
      <c r="J127" s="56"/>
      <c r="K127" s="56"/>
      <c r="L127" s="56"/>
      <c r="M127" s="56"/>
      <c r="N127" s="56"/>
      <c r="O127" s="56"/>
    </row>
    <row r="128" spans="2:15" ht="26.25">
      <c r="B128" s="72">
        <v>46241</v>
      </c>
      <c r="C128" s="73">
        <v>452400543230</v>
      </c>
      <c r="D128" s="74" t="s">
        <v>19</v>
      </c>
      <c r="E128" s="52">
        <v>41400</v>
      </c>
      <c r="F128" s="65"/>
      <c r="G128" s="54">
        <f t="shared" si="1"/>
        <v>150012576.04000014</v>
      </c>
      <c r="H128" s="55"/>
      <c r="I128" s="56"/>
      <c r="J128" s="56"/>
      <c r="K128" s="56"/>
      <c r="L128" s="56"/>
      <c r="M128" s="56"/>
      <c r="N128" s="56"/>
      <c r="O128" s="56"/>
    </row>
    <row r="129" spans="2:15" ht="26.25">
      <c r="B129" s="72">
        <v>46241</v>
      </c>
      <c r="C129" s="73">
        <v>428625744</v>
      </c>
      <c r="D129" s="74" t="s">
        <v>19</v>
      </c>
      <c r="E129" s="52">
        <v>108000</v>
      </c>
      <c r="F129" s="65"/>
      <c r="G129" s="54">
        <f t="shared" si="1"/>
        <v>150120576.04000014</v>
      </c>
      <c r="H129" s="55"/>
      <c r="I129" s="56"/>
      <c r="J129" s="56"/>
      <c r="K129" s="56"/>
      <c r="L129" s="56"/>
      <c r="M129" s="56"/>
      <c r="N129" s="56"/>
      <c r="O129" s="56"/>
    </row>
    <row r="130" spans="2:15" ht="26.25">
      <c r="B130" s="72">
        <v>46241</v>
      </c>
      <c r="C130" s="73">
        <v>428628086</v>
      </c>
      <c r="D130" s="74" t="s">
        <v>19</v>
      </c>
      <c r="E130" s="52">
        <v>23800</v>
      </c>
      <c r="F130" s="65"/>
      <c r="G130" s="54">
        <f t="shared" si="1"/>
        <v>150144376.04000014</v>
      </c>
      <c r="H130" s="55"/>
      <c r="I130" s="56"/>
      <c r="J130" s="56"/>
      <c r="K130" s="56"/>
      <c r="L130" s="56"/>
      <c r="M130" s="56"/>
      <c r="N130" s="56"/>
      <c r="O130" s="56"/>
    </row>
    <row r="131" spans="2:15" ht="26.25">
      <c r="B131" s="72">
        <v>46241</v>
      </c>
      <c r="C131" s="73">
        <v>242657335</v>
      </c>
      <c r="D131" s="74" t="s">
        <v>19</v>
      </c>
      <c r="E131" s="52">
        <v>1400</v>
      </c>
      <c r="F131" s="65"/>
      <c r="G131" s="54">
        <f t="shared" si="1"/>
        <v>150145776.04000014</v>
      </c>
      <c r="H131" s="55"/>
      <c r="I131" s="56"/>
      <c r="J131" s="56"/>
      <c r="K131" s="56"/>
      <c r="L131" s="56"/>
      <c r="M131" s="56"/>
      <c r="N131" s="56"/>
      <c r="O131" s="56"/>
    </row>
    <row r="132" spans="2:15" ht="26.25">
      <c r="B132" s="72">
        <v>46241</v>
      </c>
      <c r="C132" s="73">
        <v>452400361429</v>
      </c>
      <c r="D132" s="74" t="s">
        <v>19</v>
      </c>
      <c r="E132" s="52">
        <v>66000</v>
      </c>
      <c r="F132" s="65"/>
      <c r="G132" s="54">
        <f t="shared" si="1"/>
        <v>150211776.04000014</v>
      </c>
      <c r="H132" s="55"/>
      <c r="I132" s="56"/>
      <c r="J132" s="56"/>
      <c r="K132" s="56"/>
      <c r="L132" s="56"/>
      <c r="M132" s="56"/>
      <c r="N132" s="56"/>
      <c r="O132" s="56"/>
    </row>
    <row r="133" spans="2:15" ht="26.25">
      <c r="B133" s="72">
        <v>46241</v>
      </c>
      <c r="C133" s="73">
        <v>5280010346</v>
      </c>
      <c r="D133" s="74" t="s">
        <v>19</v>
      </c>
      <c r="E133" s="52">
        <v>3200</v>
      </c>
      <c r="F133" s="65"/>
      <c r="G133" s="54">
        <f t="shared" si="1"/>
        <v>150214976.04000014</v>
      </c>
      <c r="H133" s="55"/>
      <c r="I133" s="56"/>
      <c r="J133" s="56"/>
      <c r="K133" s="56"/>
      <c r="L133" s="56"/>
      <c r="M133" s="56"/>
      <c r="N133" s="56"/>
      <c r="O133" s="56"/>
    </row>
    <row r="134" spans="2:15" ht="26.25">
      <c r="B134" s="72">
        <v>46241</v>
      </c>
      <c r="C134" s="73">
        <v>5280010349</v>
      </c>
      <c r="D134" s="74" t="s">
        <v>19</v>
      </c>
      <c r="E134" s="52">
        <v>34700</v>
      </c>
      <c r="F134" s="65"/>
      <c r="G134" s="54">
        <f t="shared" si="1"/>
        <v>150249676.04000014</v>
      </c>
      <c r="H134" s="55"/>
      <c r="I134" s="56"/>
      <c r="J134" s="56"/>
      <c r="K134" s="56"/>
      <c r="L134" s="56"/>
      <c r="M134" s="56"/>
      <c r="N134" s="56"/>
      <c r="O134" s="56"/>
    </row>
    <row r="135" spans="2:15" ht="26.25">
      <c r="B135" s="72">
        <v>46241</v>
      </c>
      <c r="C135" s="73">
        <v>452400540663</v>
      </c>
      <c r="D135" s="74" t="s">
        <v>19</v>
      </c>
      <c r="E135" s="52">
        <v>19600</v>
      </c>
      <c r="F135" s="65"/>
      <c r="G135" s="54">
        <f t="shared" si="1"/>
        <v>150269276.04000014</v>
      </c>
      <c r="H135" s="55"/>
      <c r="I135" s="56"/>
      <c r="J135" s="56"/>
      <c r="K135" s="56"/>
      <c r="L135" s="56"/>
      <c r="M135" s="56"/>
      <c r="N135" s="56"/>
      <c r="O135" s="56"/>
    </row>
    <row r="136" spans="2:15" ht="26.25">
      <c r="B136" s="72">
        <v>46241</v>
      </c>
      <c r="C136" s="73">
        <v>242658614</v>
      </c>
      <c r="D136" s="74" t="s">
        <v>19</v>
      </c>
      <c r="E136" s="52">
        <v>5000</v>
      </c>
      <c r="F136" s="65"/>
      <c r="G136" s="54">
        <f t="shared" si="1"/>
        <v>150274276.04000014</v>
      </c>
      <c r="H136" s="55"/>
      <c r="I136" s="56"/>
      <c r="J136" s="56"/>
      <c r="K136" s="56"/>
      <c r="L136" s="56"/>
      <c r="M136" s="56"/>
      <c r="N136" s="56"/>
      <c r="O136" s="56"/>
    </row>
    <row r="137" spans="2:15" ht="26.25">
      <c r="B137" s="72">
        <v>46241</v>
      </c>
      <c r="C137" s="73">
        <v>242658737</v>
      </c>
      <c r="D137" s="74" t="s">
        <v>19</v>
      </c>
      <c r="E137" s="52">
        <v>8000</v>
      </c>
      <c r="F137" s="65"/>
      <c r="G137" s="54">
        <f t="shared" si="1"/>
        <v>150282276.04000014</v>
      </c>
      <c r="H137" s="55"/>
      <c r="I137" s="56"/>
      <c r="J137" s="56"/>
      <c r="K137" s="56"/>
      <c r="L137" s="56"/>
      <c r="M137" s="56"/>
      <c r="N137" s="56"/>
      <c r="O137" s="56"/>
    </row>
    <row r="138" spans="2:15" ht="26.25">
      <c r="B138" s="72">
        <v>46241</v>
      </c>
      <c r="C138" s="73">
        <v>242659003</v>
      </c>
      <c r="D138" s="74" t="s">
        <v>19</v>
      </c>
      <c r="E138" s="52">
        <v>7400</v>
      </c>
      <c r="F138" s="65"/>
      <c r="G138" s="54">
        <f t="shared" si="1"/>
        <v>150289676.04000014</v>
      </c>
      <c r="H138" s="55"/>
      <c r="I138" s="56"/>
      <c r="J138" s="56"/>
      <c r="K138" s="56"/>
      <c r="L138" s="56"/>
      <c r="M138" s="56"/>
      <c r="N138" s="56"/>
      <c r="O138" s="56"/>
    </row>
    <row r="139" spans="2:15" ht="26.25">
      <c r="B139" s="72">
        <v>46241</v>
      </c>
      <c r="C139" s="73">
        <v>428657739</v>
      </c>
      <c r="D139" s="74" t="s">
        <v>19</v>
      </c>
      <c r="E139" s="52">
        <v>50000</v>
      </c>
      <c r="F139" s="65"/>
      <c r="G139" s="54">
        <f t="shared" si="1"/>
        <v>150339676.04000014</v>
      </c>
      <c r="H139" s="55"/>
      <c r="I139" s="56"/>
      <c r="J139" s="56"/>
      <c r="K139" s="56"/>
      <c r="L139" s="56"/>
      <c r="M139" s="56"/>
      <c r="N139" s="56"/>
      <c r="O139" s="56"/>
    </row>
    <row r="140" spans="2:15" ht="26.25">
      <c r="B140" s="72">
        <v>46241</v>
      </c>
      <c r="C140" s="73">
        <v>5770010238</v>
      </c>
      <c r="D140" s="74" t="s">
        <v>19</v>
      </c>
      <c r="E140" s="52">
        <v>37800</v>
      </c>
      <c r="F140" s="65"/>
      <c r="G140" s="54">
        <f t="shared" si="1"/>
        <v>150377476.04000014</v>
      </c>
      <c r="H140" s="55"/>
      <c r="I140" s="56"/>
      <c r="J140" s="56"/>
      <c r="K140" s="56"/>
      <c r="L140" s="56"/>
      <c r="M140" s="56"/>
      <c r="N140" s="56"/>
      <c r="O140" s="56"/>
    </row>
    <row r="141" spans="2:15" ht="26.25">
      <c r="B141" s="72">
        <v>46241</v>
      </c>
      <c r="C141" s="73">
        <v>5770010241</v>
      </c>
      <c r="D141" s="74" t="s">
        <v>19</v>
      </c>
      <c r="E141" s="52">
        <v>73200</v>
      </c>
      <c r="F141" s="65"/>
      <c r="G141" s="54">
        <f t="shared" si="1"/>
        <v>150450676.04000014</v>
      </c>
      <c r="H141" s="55"/>
      <c r="I141" s="56"/>
      <c r="J141" s="56"/>
      <c r="K141" s="56"/>
      <c r="L141" s="56"/>
      <c r="M141" s="56"/>
      <c r="N141" s="56"/>
      <c r="O141" s="56"/>
    </row>
    <row r="142" spans="2:15" ht="26.25">
      <c r="B142" s="72">
        <v>46241</v>
      </c>
      <c r="C142" s="73">
        <v>5300010335</v>
      </c>
      <c r="D142" s="74" t="s">
        <v>19</v>
      </c>
      <c r="E142" s="52">
        <v>6300</v>
      </c>
      <c r="F142" s="65"/>
      <c r="G142" s="54">
        <f t="shared" ref="G142:G205" si="2">+G141+E142-F142</f>
        <v>150456976.04000014</v>
      </c>
      <c r="H142" s="55"/>
      <c r="I142" s="56"/>
      <c r="J142" s="56"/>
      <c r="K142" s="56"/>
      <c r="L142" s="56"/>
      <c r="M142" s="56"/>
      <c r="N142" s="56"/>
      <c r="O142" s="56"/>
    </row>
    <row r="143" spans="2:15" ht="26.25">
      <c r="B143" s="72">
        <v>46241</v>
      </c>
      <c r="C143" s="73">
        <v>242659504</v>
      </c>
      <c r="D143" s="74" t="s">
        <v>19</v>
      </c>
      <c r="E143" s="52">
        <v>554000</v>
      </c>
      <c r="F143" s="65"/>
      <c r="G143" s="54">
        <f t="shared" si="2"/>
        <v>151010976.04000014</v>
      </c>
      <c r="H143" s="55"/>
      <c r="I143" s="56"/>
      <c r="J143" s="56"/>
      <c r="K143" s="56"/>
      <c r="L143" s="56"/>
      <c r="M143" s="56"/>
      <c r="N143" s="56"/>
      <c r="O143" s="56"/>
    </row>
    <row r="144" spans="2:15" ht="26.25">
      <c r="B144" s="72">
        <v>46241</v>
      </c>
      <c r="C144" s="73">
        <v>452400365683</v>
      </c>
      <c r="D144" s="74" t="s">
        <v>19</v>
      </c>
      <c r="E144" s="52">
        <v>73000</v>
      </c>
      <c r="F144" s="65"/>
      <c r="G144" s="54">
        <f t="shared" si="2"/>
        <v>151083976.04000014</v>
      </c>
      <c r="H144" s="55"/>
      <c r="I144" s="56"/>
      <c r="J144" s="56"/>
      <c r="K144" s="56"/>
      <c r="L144" s="56"/>
      <c r="M144" s="56"/>
      <c r="N144" s="56"/>
      <c r="O144" s="56"/>
    </row>
    <row r="145" spans="2:15" ht="26.25">
      <c r="B145" s="72">
        <v>46241</v>
      </c>
      <c r="C145" s="73">
        <v>510040351</v>
      </c>
      <c r="D145" s="74" t="s">
        <v>19</v>
      </c>
      <c r="E145" s="52">
        <v>3000</v>
      </c>
      <c r="F145" s="65"/>
      <c r="G145" s="54">
        <f t="shared" si="2"/>
        <v>151086976.04000014</v>
      </c>
      <c r="H145" s="55"/>
      <c r="I145" s="56"/>
      <c r="J145" s="56"/>
      <c r="K145" s="56"/>
      <c r="L145" s="56"/>
      <c r="M145" s="56"/>
      <c r="N145" s="56"/>
      <c r="O145" s="56"/>
    </row>
    <row r="146" spans="2:15" ht="26.25">
      <c r="B146" s="72">
        <v>46241</v>
      </c>
      <c r="C146" s="73">
        <v>428669394</v>
      </c>
      <c r="D146" s="74" t="s">
        <v>19</v>
      </c>
      <c r="E146" s="52">
        <v>4200</v>
      </c>
      <c r="F146" s="65"/>
      <c r="G146" s="54">
        <f t="shared" si="2"/>
        <v>151091176.04000014</v>
      </c>
      <c r="H146" s="55"/>
      <c r="I146" s="56"/>
      <c r="J146" s="56"/>
      <c r="K146" s="56"/>
      <c r="L146" s="56"/>
      <c r="M146" s="56"/>
      <c r="N146" s="56"/>
      <c r="O146" s="56"/>
    </row>
    <row r="147" spans="2:15" ht="26.25">
      <c r="B147" s="72">
        <v>46244</v>
      </c>
      <c r="C147" s="73">
        <v>452400470185</v>
      </c>
      <c r="D147" s="74" t="s">
        <v>19</v>
      </c>
      <c r="E147" s="52">
        <v>585104</v>
      </c>
      <c r="F147" s="65"/>
      <c r="G147" s="54">
        <f t="shared" si="2"/>
        <v>151676280.04000014</v>
      </c>
      <c r="H147" s="55"/>
      <c r="I147" s="56"/>
      <c r="J147" s="56"/>
      <c r="K147" s="56"/>
      <c r="L147" s="56"/>
      <c r="M147" s="56"/>
      <c r="N147" s="56"/>
      <c r="O147" s="56"/>
    </row>
    <row r="148" spans="2:15" ht="26.25">
      <c r="B148" s="72">
        <v>46244</v>
      </c>
      <c r="C148" s="73">
        <v>452400361010</v>
      </c>
      <c r="D148" s="74" t="s">
        <v>19</v>
      </c>
      <c r="E148" s="52">
        <v>8000</v>
      </c>
      <c r="F148" s="65"/>
      <c r="G148" s="54">
        <f t="shared" si="2"/>
        <v>151684280.04000014</v>
      </c>
      <c r="H148" s="55"/>
      <c r="I148" s="56"/>
      <c r="J148" s="56"/>
      <c r="K148" s="56"/>
      <c r="L148" s="56"/>
      <c r="M148" s="56"/>
      <c r="N148" s="56"/>
      <c r="O148" s="56"/>
    </row>
    <row r="149" spans="2:15" ht="26.25">
      <c r="B149" s="72">
        <v>46244</v>
      </c>
      <c r="C149" s="73">
        <v>242672735</v>
      </c>
      <c r="D149" s="74" t="s">
        <v>19</v>
      </c>
      <c r="E149" s="52">
        <v>8000</v>
      </c>
      <c r="F149" s="65"/>
      <c r="G149" s="54">
        <f t="shared" si="2"/>
        <v>151692280.04000014</v>
      </c>
      <c r="H149" s="55"/>
      <c r="I149" s="56"/>
      <c r="J149" s="56"/>
      <c r="K149" s="56"/>
      <c r="L149" s="56"/>
      <c r="M149" s="56"/>
      <c r="N149" s="56"/>
      <c r="O149" s="56"/>
    </row>
    <row r="150" spans="2:15" ht="26.25">
      <c r="B150" s="72">
        <v>46244</v>
      </c>
      <c r="C150" s="73">
        <v>242673000</v>
      </c>
      <c r="D150" s="74" t="s">
        <v>19</v>
      </c>
      <c r="E150" s="52">
        <v>8000</v>
      </c>
      <c r="F150" s="65"/>
      <c r="G150" s="54">
        <f t="shared" si="2"/>
        <v>151700280.04000014</v>
      </c>
      <c r="H150" s="55"/>
      <c r="I150" s="56"/>
      <c r="J150" s="56"/>
      <c r="K150" s="56"/>
      <c r="L150" s="56"/>
      <c r="M150" s="56"/>
      <c r="N150" s="56"/>
      <c r="O150" s="56"/>
    </row>
    <row r="151" spans="2:15" ht="26.25">
      <c r="B151" s="72">
        <v>46244</v>
      </c>
      <c r="C151" s="73">
        <v>452400540954</v>
      </c>
      <c r="D151" s="74" t="s">
        <v>19</v>
      </c>
      <c r="E151" s="52">
        <v>10400</v>
      </c>
      <c r="F151" s="65"/>
      <c r="G151" s="54">
        <f t="shared" si="2"/>
        <v>151710680.04000014</v>
      </c>
      <c r="H151" s="55"/>
      <c r="I151" s="56"/>
      <c r="J151" s="56"/>
      <c r="K151" s="56"/>
      <c r="L151" s="56"/>
      <c r="M151" s="56"/>
      <c r="N151" s="56"/>
      <c r="O151" s="56"/>
    </row>
    <row r="152" spans="2:15" ht="26.25">
      <c r="B152" s="72">
        <v>46244</v>
      </c>
      <c r="C152" s="73">
        <v>452400541224</v>
      </c>
      <c r="D152" s="74" t="s">
        <v>19</v>
      </c>
      <c r="E152" s="52">
        <v>23800</v>
      </c>
      <c r="F152" s="65"/>
      <c r="G152" s="54">
        <f t="shared" si="2"/>
        <v>151734480.04000014</v>
      </c>
      <c r="H152" s="55"/>
      <c r="I152" s="56"/>
      <c r="J152" s="56"/>
      <c r="K152" s="56"/>
      <c r="L152" s="56"/>
      <c r="M152" s="56"/>
      <c r="N152" s="56"/>
      <c r="O152" s="56"/>
    </row>
    <row r="153" spans="2:15" ht="26.25">
      <c r="B153" s="72">
        <v>46244</v>
      </c>
      <c r="C153" s="73">
        <v>452400541545</v>
      </c>
      <c r="D153" s="74" t="s">
        <v>19</v>
      </c>
      <c r="E153" s="52">
        <v>3000</v>
      </c>
      <c r="F153" s="65"/>
      <c r="G153" s="54">
        <f t="shared" si="2"/>
        <v>151737480.04000014</v>
      </c>
      <c r="H153" s="55"/>
      <c r="I153" s="56"/>
      <c r="J153" s="56"/>
      <c r="K153" s="56"/>
      <c r="L153" s="56"/>
      <c r="M153" s="56"/>
      <c r="N153" s="56"/>
      <c r="O153" s="56"/>
    </row>
    <row r="154" spans="2:15" ht="26.25">
      <c r="B154" s="72">
        <v>46244</v>
      </c>
      <c r="C154" s="73">
        <v>428755810</v>
      </c>
      <c r="D154" s="74" t="s">
        <v>19</v>
      </c>
      <c r="E154" s="52">
        <v>12600</v>
      </c>
      <c r="F154" s="65"/>
      <c r="G154" s="54">
        <f t="shared" si="2"/>
        <v>151750080.04000014</v>
      </c>
      <c r="H154" s="55"/>
      <c r="I154" s="56"/>
      <c r="J154" s="56"/>
      <c r="K154" s="56"/>
      <c r="L154" s="56"/>
      <c r="M154" s="56"/>
      <c r="N154" s="56"/>
      <c r="O154" s="56"/>
    </row>
    <row r="155" spans="2:15" ht="26.25">
      <c r="B155" s="72">
        <v>46244</v>
      </c>
      <c r="C155" s="73">
        <v>5770010284</v>
      </c>
      <c r="D155" s="74" t="s">
        <v>19</v>
      </c>
      <c r="E155" s="52">
        <v>5600</v>
      </c>
      <c r="F155" s="65"/>
      <c r="G155" s="54">
        <f t="shared" si="2"/>
        <v>151755680.04000014</v>
      </c>
      <c r="H155" s="55"/>
      <c r="I155" s="56"/>
      <c r="J155" s="56"/>
      <c r="K155" s="56"/>
      <c r="L155" s="56"/>
      <c r="M155" s="56"/>
      <c r="N155" s="56"/>
      <c r="O155" s="56"/>
    </row>
    <row r="156" spans="2:15" ht="26.25">
      <c r="B156" s="72">
        <v>46244</v>
      </c>
      <c r="C156" s="73">
        <v>428758991</v>
      </c>
      <c r="D156" s="74" t="s">
        <v>19</v>
      </c>
      <c r="E156" s="52">
        <v>8000</v>
      </c>
      <c r="F156" s="65"/>
      <c r="G156" s="54">
        <f t="shared" si="2"/>
        <v>151763680.04000014</v>
      </c>
      <c r="H156" s="55"/>
      <c r="I156" s="56"/>
      <c r="J156" s="56"/>
      <c r="K156" s="56"/>
      <c r="L156" s="56"/>
      <c r="M156" s="56"/>
      <c r="N156" s="56"/>
      <c r="O156" s="56"/>
    </row>
    <row r="157" spans="2:15" ht="26.25">
      <c r="B157" s="72">
        <v>46244</v>
      </c>
      <c r="C157" s="73">
        <v>428759056</v>
      </c>
      <c r="D157" s="74" t="s">
        <v>19</v>
      </c>
      <c r="E157" s="52">
        <v>8000</v>
      </c>
      <c r="F157" s="65"/>
      <c r="G157" s="54">
        <f t="shared" si="2"/>
        <v>151771680.04000014</v>
      </c>
      <c r="H157" s="55"/>
      <c r="I157" s="56"/>
      <c r="J157" s="56"/>
      <c r="K157" s="56"/>
      <c r="L157" s="56"/>
      <c r="M157" s="56"/>
      <c r="N157" s="56"/>
      <c r="O157" s="56"/>
    </row>
    <row r="158" spans="2:15" ht="26.25">
      <c r="B158" s="72">
        <v>46244</v>
      </c>
      <c r="C158" s="73">
        <v>428764242</v>
      </c>
      <c r="D158" s="74" t="s">
        <v>19</v>
      </c>
      <c r="E158" s="52">
        <v>5000</v>
      </c>
      <c r="F158" s="65"/>
      <c r="G158" s="54">
        <f t="shared" si="2"/>
        <v>151776680.04000014</v>
      </c>
      <c r="H158" s="55"/>
      <c r="I158" s="56"/>
      <c r="J158" s="56"/>
      <c r="K158" s="56"/>
      <c r="L158" s="56"/>
      <c r="M158" s="56"/>
      <c r="N158" s="56"/>
      <c r="O158" s="56"/>
    </row>
    <row r="159" spans="2:15" ht="26.25">
      <c r="B159" s="72">
        <v>46244</v>
      </c>
      <c r="C159" s="73">
        <v>242676252</v>
      </c>
      <c r="D159" s="74" t="s">
        <v>19</v>
      </c>
      <c r="E159" s="52">
        <v>8400</v>
      </c>
      <c r="F159" s="65"/>
      <c r="G159" s="54">
        <f t="shared" si="2"/>
        <v>151785080.04000014</v>
      </c>
      <c r="H159" s="55"/>
      <c r="I159" s="56"/>
      <c r="J159" s="56"/>
      <c r="K159" s="56"/>
      <c r="L159" s="56"/>
      <c r="M159" s="56"/>
      <c r="N159" s="56"/>
      <c r="O159" s="56"/>
    </row>
    <row r="160" spans="2:15" ht="26.25">
      <c r="B160" s="72">
        <v>46244</v>
      </c>
      <c r="C160" s="73">
        <v>5300010555</v>
      </c>
      <c r="D160" s="74" t="s">
        <v>19</v>
      </c>
      <c r="E160" s="52">
        <v>5000</v>
      </c>
      <c r="F160" s="65"/>
      <c r="G160" s="54">
        <f t="shared" si="2"/>
        <v>151790080.04000014</v>
      </c>
      <c r="H160" s="55"/>
      <c r="I160" s="56"/>
      <c r="J160" s="56"/>
      <c r="K160" s="56"/>
      <c r="L160" s="56"/>
      <c r="M160" s="56"/>
      <c r="N160" s="56"/>
      <c r="O160" s="56"/>
    </row>
    <row r="161" spans="2:15" ht="26.25">
      <c r="B161" s="72">
        <v>46244</v>
      </c>
      <c r="C161" s="73">
        <v>5770020391</v>
      </c>
      <c r="D161" s="74" t="s">
        <v>19</v>
      </c>
      <c r="E161" s="52">
        <v>9500</v>
      </c>
      <c r="F161" s="65"/>
      <c r="G161" s="54">
        <f t="shared" si="2"/>
        <v>151799580.04000014</v>
      </c>
      <c r="H161" s="55"/>
      <c r="I161" s="56"/>
      <c r="J161" s="56"/>
      <c r="K161" s="56"/>
      <c r="L161" s="56"/>
      <c r="M161" s="56"/>
      <c r="N161" s="56"/>
      <c r="O161" s="56"/>
    </row>
    <row r="162" spans="2:15" ht="26.25">
      <c r="B162" s="72">
        <v>46244</v>
      </c>
      <c r="C162" s="73">
        <v>5770020394</v>
      </c>
      <c r="D162" s="74" t="s">
        <v>19</v>
      </c>
      <c r="E162" s="52">
        <v>18000</v>
      </c>
      <c r="F162" s="65"/>
      <c r="G162" s="54">
        <f t="shared" si="2"/>
        <v>151817580.04000014</v>
      </c>
      <c r="H162" s="55"/>
      <c r="I162" s="56"/>
      <c r="J162" s="56"/>
      <c r="K162" s="56"/>
      <c r="L162" s="56"/>
      <c r="M162" s="56"/>
      <c r="N162" s="56"/>
      <c r="O162" s="56"/>
    </row>
    <row r="163" spans="2:15" ht="26.25">
      <c r="B163" s="72">
        <v>46244</v>
      </c>
      <c r="C163" s="73">
        <v>452400430009</v>
      </c>
      <c r="D163" s="74" t="s">
        <v>19</v>
      </c>
      <c r="E163" s="52">
        <v>1200</v>
      </c>
      <c r="F163" s="65"/>
      <c r="G163" s="54">
        <f t="shared" si="2"/>
        <v>151818780.04000014</v>
      </c>
      <c r="H163" s="55"/>
      <c r="I163" s="56"/>
      <c r="J163" s="56"/>
      <c r="K163" s="56"/>
      <c r="L163" s="56"/>
      <c r="M163" s="56"/>
      <c r="N163" s="56"/>
      <c r="O163" s="56"/>
    </row>
    <row r="164" spans="2:15" ht="26.25">
      <c r="B164" s="72">
        <v>46244</v>
      </c>
      <c r="C164" s="73">
        <v>452400542012</v>
      </c>
      <c r="D164" s="74" t="s">
        <v>19</v>
      </c>
      <c r="E164" s="52">
        <v>68200</v>
      </c>
      <c r="F164" s="65"/>
      <c r="G164" s="54">
        <f t="shared" si="2"/>
        <v>151886980.04000014</v>
      </c>
      <c r="H164" s="55"/>
      <c r="I164" s="56"/>
      <c r="J164" s="56"/>
      <c r="K164" s="56"/>
      <c r="L164" s="56"/>
      <c r="M164" s="56"/>
      <c r="N164" s="56"/>
      <c r="O164" s="56"/>
    </row>
    <row r="165" spans="2:15" ht="26.25">
      <c r="B165" s="72">
        <v>46244</v>
      </c>
      <c r="C165" s="73">
        <v>452400546068</v>
      </c>
      <c r="D165" s="74" t="s">
        <v>19</v>
      </c>
      <c r="E165" s="52">
        <v>16000</v>
      </c>
      <c r="F165" s="65"/>
      <c r="G165" s="54">
        <f t="shared" si="2"/>
        <v>151902980.04000014</v>
      </c>
      <c r="H165" s="55"/>
      <c r="I165" s="56"/>
      <c r="J165" s="56"/>
      <c r="K165" s="56"/>
      <c r="L165" s="56"/>
      <c r="M165" s="56"/>
      <c r="N165" s="56"/>
      <c r="O165" s="56"/>
    </row>
    <row r="166" spans="2:15" ht="26.25">
      <c r="B166" s="72">
        <v>46244</v>
      </c>
      <c r="C166" s="73">
        <v>452400541028</v>
      </c>
      <c r="D166" s="74" t="s">
        <v>19</v>
      </c>
      <c r="E166" s="52">
        <v>26980</v>
      </c>
      <c r="F166" s="65"/>
      <c r="G166" s="54">
        <f t="shared" si="2"/>
        <v>151929960.04000014</v>
      </c>
      <c r="H166" s="55"/>
      <c r="I166" s="56"/>
      <c r="J166" s="56"/>
      <c r="K166" s="56"/>
      <c r="L166" s="56"/>
      <c r="M166" s="56"/>
      <c r="N166" s="56"/>
      <c r="O166" s="56"/>
    </row>
    <row r="167" spans="2:15" ht="26.25">
      <c r="B167" s="72">
        <v>46244</v>
      </c>
      <c r="C167" s="73">
        <v>452400541048</v>
      </c>
      <c r="D167" s="74" t="s">
        <v>19</v>
      </c>
      <c r="E167" s="52">
        <v>17500</v>
      </c>
      <c r="F167" s="65"/>
      <c r="G167" s="54">
        <f t="shared" si="2"/>
        <v>151947460.04000014</v>
      </c>
      <c r="H167" s="55"/>
      <c r="I167" s="56"/>
      <c r="J167" s="56"/>
      <c r="K167" s="56"/>
      <c r="L167" s="56"/>
      <c r="M167" s="56"/>
      <c r="N167" s="56"/>
      <c r="O167" s="56"/>
    </row>
    <row r="168" spans="2:15" ht="26.25">
      <c r="B168" s="72">
        <v>46244</v>
      </c>
      <c r="C168" s="73">
        <v>452400545176</v>
      </c>
      <c r="D168" s="74" t="s">
        <v>19</v>
      </c>
      <c r="E168" s="52">
        <v>17500</v>
      </c>
      <c r="F168" s="65"/>
      <c r="G168" s="54">
        <f t="shared" si="2"/>
        <v>151964960.04000014</v>
      </c>
      <c r="H168" s="55"/>
      <c r="I168" s="56"/>
      <c r="J168" s="56"/>
      <c r="K168" s="56"/>
      <c r="L168" s="56"/>
      <c r="M168" s="56"/>
      <c r="N168" s="56"/>
      <c r="O168" s="56"/>
    </row>
    <row r="169" spans="2:15" ht="26.25">
      <c r="B169" s="72">
        <v>46244</v>
      </c>
      <c r="C169" s="73">
        <v>452400545177</v>
      </c>
      <c r="D169" s="74" t="s">
        <v>19</v>
      </c>
      <c r="E169" s="52">
        <v>17500</v>
      </c>
      <c r="F169" s="65"/>
      <c r="G169" s="54">
        <f t="shared" si="2"/>
        <v>151982460.04000014</v>
      </c>
      <c r="H169" s="55"/>
      <c r="I169" s="56"/>
      <c r="J169" s="56"/>
      <c r="K169" s="56"/>
      <c r="L169" s="56"/>
      <c r="M169" s="56"/>
      <c r="N169" s="56"/>
      <c r="O169" s="56"/>
    </row>
    <row r="170" spans="2:15" ht="26.25">
      <c r="B170" s="72">
        <v>46244</v>
      </c>
      <c r="C170" s="73">
        <v>452400545816</v>
      </c>
      <c r="D170" s="74" t="s">
        <v>19</v>
      </c>
      <c r="E170" s="52">
        <v>446625</v>
      </c>
      <c r="F170" s="65"/>
      <c r="G170" s="54">
        <f t="shared" si="2"/>
        <v>152429085.04000014</v>
      </c>
      <c r="H170" s="55"/>
      <c r="I170" s="56"/>
      <c r="J170" s="56"/>
      <c r="K170" s="56"/>
      <c r="L170" s="56"/>
      <c r="M170" s="56"/>
      <c r="N170" s="56"/>
      <c r="O170" s="56"/>
    </row>
    <row r="171" spans="2:15" ht="26.25">
      <c r="B171" s="72">
        <v>46244</v>
      </c>
      <c r="C171" s="73">
        <v>9100050814</v>
      </c>
      <c r="D171" s="74" t="s">
        <v>19</v>
      </c>
      <c r="E171" s="52">
        <v>10500</v>
      </c>
      <c r="F171" s="65"/>
      <c r="G171" s="54">
        <f t="shared" si="2"/>
        <v>152439585.04000014</v>
      </c>
      <c r="H171" s="55"/>
      <c r="I171" s="56"/>
      <c r="J171" s="56"/>
      <c r="K171" s="56"/>
      <c r="L171" s="56"/>
      <c r="M171" s="56"/>
      <c r="N171" s="56"/>
      <c r="O171" s="56"/>
    </row>
    <row r="172" spans="2:15" ht="26.25">
      <c r="B172" s="72">
        <v>46245</v>
      </c>
      <c r="C172" s="73">
        <v>93873</v>
      </c>
      <c r="D172" s="74" t="s">
        <v>63</v>
      </c>
      <c r="E172" s="52">
        <v>2500</v>
      </c>
      <c r="G172" s="54">
        <f t="shared" si="2"/>
        <v>152442085.04000014</v>
      </c>
      <c r="H172" s="55"/>
      <c r="I172" s="56"/>
      <c r="J172" s="56"/>
      <c r="K172" s="56"/>
      <c r="L172" s="56"/>
      <c r="M172" s="56"/>
      <c r="N172" s="56"/>
      <c r="O172" s="56"/>
    </row>
    <row r="173" spans="2:15" ht="26.25">
      <c r="B173" s="72">
        <v>46245</v>
      </c>
      <c r="C173" s="73">
        <v>93873</v>
      </c>
      <c r="D173" s="74" t="s">
        <v>63</v>
      </c>
      <c r="E173" s="52"/>
      <c r="F173" s="52">
        <v>2500</v>
      </c>
      <c r="G173" s="54">
        <f t="shared" si="2"/>
        <v>152439585.04000014</v>
      </c>
      <c r="H173" s="55"/>
      <c r="I173" s="56"/>
      <c r="J173" s="56"/>
      <c r="K173" s="56"/>
      <c r="L173" s="56"/>
      <c r="M173" s="56"/>
      <c r="N173" s="56"/>
      <c r="O173" s="56"/>
    </row>
    <row r="174" spans="2:15" ht="78" customHeight="1">
      <c r="B174" s="72">
        <v>46245</v>
      </c>
      <c r="C174" s="76" t="s">
        <v>64</v>
      </c>
      <c r="D174" s="74" t="s">
        <v>65</v>
      </c>
      <c r="E174" s="52"/>
      <c r="F174" s="52">
        <v>6348</v>
      </c>
      <c r="G174" s="54">
        <f t="shared" si="2"/>
        <v>152433237.04000014</v>
      </c>
      <c r="H174" s="55"/>
      <c r="I174" s="56"/>
      <c r="J174" s="56"/>
      <c r="K174" s="56"/>
      <c r="L174" s="56"/>
      <c r="M174" s="56"/>
      <c r="N174" s="56"/>
      <c r="O174" s="56"/>
    </row>
    <row r="175" spans="2:15" ht="26.25">
      <c r="B175" s="72">
        <v>46245</v>
      </c>
      <c r="C175" s="73">
        <v>452400470181</v>
      </c>
      <c r="D175" s="74" t="s">
        <v>19</v>
      </c>
      <c r="E175" s="52">
        <v>118024.75</v>
      </c>
      <c r="F175" s="65"/>
      <c r="G175" s="54">
        <f t="shared" si="2"/>
        <v>152551261.79000014</v>
      </c>
      <c r="H175" s="55"/>
      <c r="I175" s="56"/>
      <c r="J175" s="56"/>
      <c r="K175" s="56"/>
      <c r="L175" s="56"/>
      <c r="M175" s="56"/>
      <c r="N175" s="56"/>
      <c r="O175" s="56"/>
    </row>
    <row r="176" spans="2:15" ht="26.25">
      <c r="B176" s="72">
        <v>46245</v>
      </c>
      <c r="C176" s="73">
        <v>452400542563</v>
      </c>
      <c r="D176" s="74" t="s">
        <v>19</v>
      </c>
      <c r="E176" s="52">
        <v>5000</v>
      </c>
      <c r="F176" s="65"/>
      <c r="G176" s="54">
        <f t="shared" si="2"/>
        <v>152556261.79000014</v>
      </c>
      <c r="H176" s="55"/>
      <c r="I176" s="56"/>
      <c r="J176" s="56"/>
      <c r="K176" s="56"/>
      <c r="L176" s="56"/>
      <c r="M176" s="56"/>
      <c r="N176" s="56"/>
      <c r="O176" s="56"/>
    </row>
    <row r="177" spans="2:15" ht="26.25">
      <c r="B177" s="72">
        <v>46245</v>
      </c>
      <c r="C177" s="73">
        <v>452400544127</v>
      </c>
      <c r="D177" s="74" t="s">
        <v>19</v>
      </c>
      <c r="E177" s="52">
        <v>6000</v>
      </c>
      <c r="F177" s="65"/>
      <c r="G177" s="54">
        <f t="shared" si="2"/>
        <v>152562261.79000014</v>
      </c>
      <c r="H177" s="55"/>
      <c r="I177" s="56"/>
      <c r="J177" s="56"/>
      <c r="K177" s="56"/>
      <c r="L177" s="56"/>
      <c r="M177" s="56"/>
      <c r="N177" s="56"/>
      <c r="O177" s="56"/>
    </row>
    <row r="178" spans="2:15" ht="26.25">
      <c r="B178" s="72">
        <v>46245</v>
      </c>
      <c r="C178" s="73">
        <v>452400545320</v>
      </c>
      <c r="D178" s="74" t="s">
        <v>19</v>
      </c>
      <c r="E178" s="52">
        <v>7700</v>
      </c>
      <c r="F178" s="65"/>
      <c r="G178" s="54">
        <f t="shared" si="2"/>
        <v>152569961.79000014</v>
      </c>
      <c r="H178" s="55"/>
      <c r="I178" s="56"/>
      <c r="J178" s="56"/>
      <c r="K178" s="56"/>
      <c r="L178" s="56"/>
      <c r="M178" s="56"/>
      <c r="N178" s="56"/>
      <c r="O178" s="56"/>
    </row>
    <row r="179" spans="2:15" ht="26.25">
      <c r="B179" s="72">
        <v>46245</v>
      </c>
      <c r="C179" s="73">
        <v>5350020185</v>
      </c>
      <c r="D179" s="74" t="s">
        <v>19</v>
      </c>
      <c r="E179" s="52">
        <v>8400</v>
      </c>
      <c r="F179" s="65"/>
      <c r="G179" s="54">
        <f t="shared" si="2"/>
        <v>152578361.79000014</v>
      </c>
      <c r="H179" s="55"/>
      <c r="I179" s="56"/>
      <c r="J179" s="56"/>
      <c r="K179" s="56"/>
      <c r="L179" s="56"/>
      <c r="M179" s="56"/>
      <c r="N179" s="56"/>
      <c r="O179" s="56"/>
    </row>
    <row r="180" spans="2:15" ht="26.25">
      <c r="B180" s="72">
        <v>46245</v>
      </c>
      <c r="C180" s="73">
        <v>2890050459</v>
      </c>
      <c r="D180" s="74" t="s">
        <v>19</v>
      </c>
      <c r="E180" s="52">
        <v>10500</v>
      </c>
      <c r="F180" s="65"/>
      <c r="G180" s="54">
        <f t="shared" si="2"/>
        <v>152588861.79000014</v>
      </c>
      <c r="H180" s="55"/>
      <c r="I180" s="56"/>
      <c r="J180" s="56"/>
      <c r="K180" s="56"/>
      <c r="L180" s="56"/>
      <c r="M180" s="56"/>
      <c r="N180" s="56"/>
      <c r="O180" s="56"/>
    </row>
    <row r="181" spans="2:15" ht="26.25">
      <c r="B181" s="72">
        <v>46245</v>
      </c>
      <c r="C181" s="73">
        <v>2890050462</v>
      </c>
      <c r="D181" s="74" t="s">
        <v>19</v>
      </c>
      <c r="E181" s="52">
        <v>4200</v>
      </c>
      <c r="F181" s="65"/>
      <c r="G181" s="54">
        <f t="shared" si="2"/>
        <v>152593061.79000014</v>
      </c>
      <c r="H181" s="55"/>
      <c r="I181" s="56"/>
      <c r="J181" s="56"/>
      <c r="K181" s="56"/>
      <c r="L181" s="56"/>
      <c r="M181" s="56"/>
      <c r="N181" s="56"/>
      <c r="O181" s="56"/>
    </row>
    <row r="182" spans="2:15" ht="26.25">
      <c r="B182" s="72">
        <v>46245</v>
      </c>
      <c r="C182" s="73">
        <v>428832162</v>
      </c>
      <c r="D182" s="74" t="s">
        <v>19</v>
      </c>
      <c r="E182" s="52">
        <v>14000</v>
      </c>
      <c r="F182" s="65"/>
      <c r="G182" s="54">
        <f t="shared" si="2"/>
        <v>152607061.79000014</v>
      </c>
      <c r="H182" s="55"/>
      <c r="I182" s="56"/>
      <c r="J182" s="56"/>
      <c r="K182" s="56"/>
      <c r="L182" s="56"/>
      <c r="M182" s="56"/>
      <c r="N182" s="56"/>
      <c r="O182" s="56"/>
    </row>
    <row r="183" spans="2:15" ht="26.25">
      <c r="B183" s="72">
        <v>46245</v>
      </c>
      <c r="C183" s="73">
        <v>452400430005</v>
      </c>
      <c r="D183" s="74" t="s">
        <v>19</v>
      </c>
      <c r="E183" s="52">
        <v>7560</v>
      </c>
      <c r="F183" s="65"/>
      <c r="G183" s="54">
        <f t="shared" si="2"/>
        <v>152614621.79000014</v>
      </c>
      <c r="H183" s="55"/>
      <c r="I183" s="56"/>
      <c r="J183" s="56"/>
      <c r="K183" s="56"/>
      <c r="L183" s="56"/>
      <c r="M183" s="56"/>
      <c r="N183" s="56"/>
      <c r="O183" s="56"/>
    </row>
    <row r="184" spans="2:15" ht="26.25">
      <c r="B184" s="72">
        <v>46245</v>
      </c>
      <c r="C184" s="73">
        <v>5280010234</v>
      </c>
      <c r="D184" s="74" t="s">
        <v>19</v>
      </c>
      <c r="E184" s="52">
        <v>19750</v>
      </c>
      <c r="F184" s="65"/>
      <c r="G184" s="54">
        <f t="shared" si="2"/>
        <v>152634371.79000014</v>
      </c>
      <c r="H184" s="55"/>
      <c r="I184" s="56"/>
      <c r="J184" s="56"/>
      <c r="K184" s="56"/>
      <c r="L184" s="56"/>
      <c r="M184" s="56"/>
      <c r="N184" s="56"/>
      <c r="O184" s="56"/>
    </row>
    <row r="185" spans="2:15" ht="26.25">
      <c r="B185" s="72">
        <v>46245</v>
      </c>
      <c r="C185" s="73">
        <v>5280010237</v>
      </c>
      <c r="D185" s="74" t="s">
        <v>19</v>
      </c>
      <c r="E185" s="52">
        <v>30500</v>
      </c>
      <c r="F185" s="65"/>
      <c r="G185" s="54">
        <f t="shared" si="2"/>
        <v>152664871.79000014</v>
      </c>
      <c r="H185" s="55"/>
      <c r="I185" s="56"/>
      <c r="J185" s="56"/>
      <c r="K185" s="56"/>
      <c r="L185" s="56"/>
      <c r="M185" s="56"/>
      <c r="N185" s="56"/>
      <c r="O185" s="56"/>
    </row>
    <row r="186" spans="2:15" ht="26.25">
      <c r="B186" s="72">
        <v>46245</v>
      </c>
      <c r="C186" s="73">
        <v>2000040310</v>
      </c>
      <c r="D186" s="74" t="s">
        <v>19</v>
      </c>
      <c r="E186" s="52">
        <v>16800</v>
      </c>
      <c r="F186" s="65"/>
      <c r="G186" s="54">
        <f t="shared" si="2"/>
        <v>152681671.79000014</v>
      </c>
      <c r="H186" s="55"/>
      <c r="I186" s="56"/>
      <c r="J186" s="56"/>
      <c r="K186" s="56"/>
      <c r="L186" s="56"/>
      <c r="M186" s="56"/>
      <c r="N186" s="56"/>
      <c r="O186" s="56"/>
    </row>
    <row r="187" spans="2:15" ht="26.25">
      <c r="B187" s="72">
        <v>46245</v>
      </c>
      <c r="C187" s="73">
        <v>242684903</v>
      </c>
      <c r="D187" s="74" t="s">
        <v>19</v>
      </c>
      <c r="E187" s="52">
        <v>6300</v>
      </c>
      <c r="F187" s="65"/>
      <c r="G187" s="54">
        <f t="shared" si="2"/>
        <v>152687971.79000014</v>
      </c>
      <c r="H187" s="55"/>
      <c r="I187" s="56"/>
      <c r="J187" s="56"/>
      <c r="K187" s="56"/>
      <c r="L187" s="56"/>
      <c r="M187" s="56"/>
      <c r="N187" s="56"/>
      <c r="O187" s="56"/>
    </row>
    <row r="188" spans="2:15" ht="26.25">
      <c r="B188" s="72">
        <v>46245</v>
      </c>
      <c r="C188" s="73">
        <v>452400430001</v>
      </c>
      <c r="D188" s="74" t="s">
        <v>19</v>
      </c>
      <c r="E188" s="52">
        <v>26600</v>
      </c>
      <c r="F188" s="65"/>
      <c r="G188" s="54">
        <f t="shared" si="2"/>
        <v>152714571.79000014</v>
      </c>
      <c r="H188" s="55"/>
      <c r="I188" s="56"/>
      <c r="J188" s="56"/>
      <c r="K188" s="56"/>
      <c r="L188" s="56"/>
      <c r="M188" s="56"/>
      <c r="N188" s="56"/>
      <c r="O188" s="56"/>
    </row>
    <row r="189" spans="2:15" ht="26.25">
      <c r="B189" s="72">
        <v>46245</v>
      </c>
      <c r="C189" s="73">
        <v>452400547621</v>
      </c>
      <c r="D189" s="74" t="s">
        <v>19</v>
      </c>
      <c r="E189" s="52">
        <v>620125</v>
      </c>
      <c r="F189" s="65"/>
      <c r="G189" s="54">
        <f t="shared" si="2"/>
        <v>153334696.79000014</v>
      </c>
      <c r="H189" s="55"/>
      <c r="I189" s="56"/>
      <c r="J189" s="56"/>
      <c r="K189" s="56"/>
      <c r="L189" s="56"/>
      <c r="M189" s="56"/>
      <c r="N189" s="56"/>
      <c r="O189" s="56"/>
    </row>
    <row r="190" spans="2:15" ht="26.25">
      <c r="B190" s="72">
        <v>46245</v>
      </c>
      <c r="C190" s="73">
        <v>452400544223</v>
      </c>
      <c r="D190" s="74" t="s">
        <v>19</v>
      </c>
      <c r="E190" s="52">
        <v>200</v>
      </c>
      <c r="F190" s="65"/>
      <c r="G190" s="54">
        <f t="shared" si="2"/>
        <v>153334896.79000014</v>
      </c>
      <c r="H190" s="55"/>
      <c r="I190" s="56"/>
      <c r="J190" s="56"/>
      <c r="K190" s="56"/>
      <c r="L190" s="56"/>
      <c r="M190" s="56"/>
      <c r="N190" s="56"/>
      <c r="O190" s="56"/>
    </row>
    <row r="191" spans="2:15" ht="26.25">
      <c r="B191" s="72">
        <v>46245</v>
      </c>
      <c r="C191" s="73">
        <v>242686434</v>
      </c>
      <c r="D191" s="74" t="s">
        <v>19</v>
      </c>
      <c r="E191" s="52">
        <v>15000</v>
      </c>
      <c r="F191" s="65"/>
      <c r="G191" s="54">
        <f t="shared" si="2"/>
        <v>153349896.79000014</v>
      </c>
      <c r="H191" s="55"/>
      <c r="I191" s="56"/>
      <c r="J191" s="56"/>
      <c r="K191" s="56"/>
      <c r="L191" s="56"/>
      <c r="M191" s="56"/>
      <c r="N191" s="56"/>
      <c r="O191" s="56"/>
    </row>
    <row r="192" spans="2:15" ht="26.25">
      <c r="B192" s="72">
        <v>46245</v>
      </c>
      <c r="C192" s="73">
        <v>242687421</v>
      </c>
      <c r="D192" s="74" t="s">
        <v>19</v>
      </c>
      <c r="E192" s="52">
        <v>8000</v>
      </c>
      <c r="F192" s="65"/>
      <c r="G192" s="54">
        <f t="shared" si="2"/>
        <v>153357896.79000014</v>
      </c>
      <c r="H192" s="55"/>
      <c r="I192" s="56"/>
      <c r="J192" s="56"/>
      <c r="K192" s="56"/>
      <c r="L192" s="56"/>
      <c r="M192" s="56"/>
      <c r="N192" s="56"/>
      <c r="O192" s="56"/>
    </row>
    <row r="193" spans="2:15" ht="26.25">
      <c r="B193" s="72">
        <v>46245</v>
      </c>
      <c r="C193" s="73">
        <v>242687451</v>
      </c>
      <c r="D193" s="74" t="s">
        <v>19</v>
      </c>
      <c r="E193" s="52">
        <v>8000</v>
      </c>
      <c r="F193" s="65"/>
      <c r="G193" s="54">
        <f t="shared" si="2"/>
        <v>153365896.79000014</v>
      </c>
      <c r="H193" s="55"/>
      <c r="I193" s="56"/>
      <c r="J193" s="56"/>
      <c r="K193" s="56"/>
      <c r="L193" s="56"/>
      <c r="M193" s="56"/>
      <c r="N193" s="56"/>
      <c r="O193" s="56"/>
    </row>
    <row r="194" spans="2:15" ht="26.25">
      <c r="B194" s="72">
        <v>46245</v>
      </c>
      <c r="C194" s="73">
        <v>428861910</v>
      </c>
      <c r="D194" s="74" t="s">
        <v>19</v>
      </c>
      <c r="E194" s="52">
        <v>8000</v>
      </c>
      <c r="F194" s="65"/>
      <c r="G194" s="54">
        <f t="shared" si="2"/>
        <v>153373896.79000014</v>
      </c>
      <c r="H194" s="55"/>
      <c r="I194" s="56"/>
      <c r="J194" s="56"/>
      <c r="K194" s="56"/>
      <c r="L194" s="56"/>
      <c r="M194" s="56"/>
      <c r="N194" s="56"/>
      <c r="O194" s="56"/>
    </row>
    <row r="195" spans="2:15" ht="70.5">
      <c r="B195" s="72">
        <v>46245</v>
      </c>
      <c r="C195" s="73">
        <v>40225576699</v>
      </c>
      <c r="D195" s="74" t="s">
        <v>20</v>
      </c>
      <c r="E195" s="52">
        <v>2500</v>
      </c>
      <c r="F195" s="65"/>
      <c r="G195" s="54">
        <f t="shared" si="2"/>
        <v>153376396.79000014</v>
      </c>
      <c r="H195" s="55"/>
      <c r="I195" s="56"/>
      <c r="J195" s="56"/>
      <c r="K195" s="56"/>
      <c r="L195" s="56"/>
      <c r="M195" s="56"/>
      <c r="N195" s="56"/>
      <c r="O195" s="56"/>
    </row>
    <row r="196" spans="2:15" ht="70.5">
      <c r="B196" s="72">
        <v>46245</v>
      </c>
      <c r="C196" s="73">
        <v>4701597207</v>
      </c>
      <c r="D196" s="74" t="s">
        <v>20</v>
      </c>
      <c r="E196" s="52">
        <v>750</v>
      </c>
      <c r="F196" s="65"/>
      <c r="G196" s="54">
        <f t="shared" si="2"/>
        <v>153377146.79000014</v>
      </c>
      <c r="H196" s="55"/>
      <c r="I196" s="56"/>
      <c r="J196" s="56"/>
      <c r="K196" s="56"/>
      <c r="L196" s="56"/>
      <c r="M196" s="56"/>
      <c r="N196" s="56"/>
      <c r="O196" s="56"/>
    </row>
    <row r="197" spans="2:15" ht="48.75" customHeight="1">
      <c r="B197" s="72">
        <v>46245</v>
      </c>
      <c r="C197" s="73">
        <v>108750928</v>
      </c>
      <c r="D197" s="74" t="s">
        <v>20</v>
      </c>
      <c r="E197" s="52">
        <v>1</v>
      </c>
      <c r="F197" s="65"/>
      <c r="G197" s="54">
        <f t="shared" si="2"/>
        <v>153377147.79000014</v>
      </c>
      <c r="H197" s="55"/>
      <c r="I197" s="56"/>
      <c r="J197" s="56"/>
      <c r="K197" s="56"/>
      <c r="L197" s="56"/>
      <c r="M197" s="56"/>
      <c r="N197" s="56"/>
      <c r="O197" s="56"/>
    </row>
    <row r="198" spans="2:15" ht="26.25">
      <c r="B198" s="72">
        <v>46245</v>
      </c>
      <c r="C198" s="73">
        <v>99304</v>
      </c>
      <c r="D198" s="74" t="s">
        <v>66</v>
      </c>
      <c r="E198" s="52">
        <v>14129516.779999999</v>
      </c>
      <c r="F198" s="52"/>
      <c r="G198" s="54">
        <f t="shared" si="2"/>
        <v>167506664.57000014</v>
      </c>
      <c r="H198" s="55"/>
      <c r="I198" s="56"/>
      <c r="J198" s="56"/>
      <c r="K198" s="56"/>
      <c r="L198" s="56"/>
      <c r="M198" s="56"/>
      <c r="N198" s="56"/>
      <c r="O198" s="56"/>
    </row>
    <row r="199" spans="2:15" ht="26.25">
      <c r="B199" s="72">
        <v>46245</v>
      </c>
      <c r="C199" s="73">
        <v>99497</v>
      </c>
      <c r="D199" s="74" t="s">
        <v>66</v>
      </c>
      <c r="E199" s="52">
        <v>6103300</v>
      </c>
      <c r="F199" s="52"/>
      <c r="G199" s="54">
        <f t="shared" si="2"/>
        <v>173609964.57000014</v>
      </c>
      <c r="H199" s="55"/>
      <c r="I199" s="56"/>
      <c r="J199" s="56"/>
      <c r="K199" s="56"/>
      <c r="L199" s="56"/>
      <c r="M199" s="56"/>
      <c r="N199" s="56"/>
      <c r="O199" s="56"/>
    </row>
    <row r="200" spans="2:15" ht="26.25">
      <c r="B200" s="72">
        <v>46246</v>
      </c>
      <c r="C200" s="75" t="s">
        <v>67</v>
      </c>
      <c r="D200" s="74" t="s">
        <v>68</v>
      </c>
      <c r="E200" s="52"/>
      <c r="F200" s="52">
        <v>37760</v>
      </c>
      <c r="G200" s="54">
        <f t="shared" si="2"/>
        <v>173572204.57000014</v>
      </c>
      <c r="H200" s="55"/>
      <c r="I200" s="56"/>
      <c r="J200" s="56"/>
      <c r="K200" s="56"/>
      <c r="L200" s="56"/>
      <c r="M200" s="56"/>
      <c r="N200" s="56"/>
      <c r="O200" s="56"/>
    </row>
    <row r="201" spans="2:15" ht="26.25">
      <c r="B201" s="72">
        <v>46246</v>
      </c>
      <c r="C201" s="73">
        <v>452400470192</v>
      </c>
      <c r="D201" s="74" t="s">
        <v>19</v>
      </c>
      <c r="E201" s="52">
        <v>155200</v>
      </c>
      <c r="F201" s="65"/>
      <c r="G201" s="54">
        <f t="shared" si="2"/>
        <v>173727404.57000014</v>
      </c>
      <c r="H201" s="55"/>
      <c r="I201" s="56"/>
      <c r="J201" s="56"/>
      <c r="K201" s="56"/>
      <c r="L201" s="56"/>
      <c r="M201" s="56"/>
      <c r="N201" s="56"/>
      <c r="O201" s="56"/>
    </row>
    <row r="202" spans="2:15" ht="26.25">
      <c r="B202" s="72">
        <v>46246</v>
      </c>
      <c r="C202" s="73">
        <v>5770010007</v>
      </c>
      <c r="D202" s="74" t="s">
        <v>19</v>
      </c>
      <c r="E202" s="52">
        <v>18200</v>
      </c>
      <c r="F202" s="65"/>
      <c r="G202" s="54">
        <f t="shared" si="2"/>
        <v>173745604.57000014</v>
      </c>
      <c r="H202" s="55"/>
      <c r="I202" s="56"/>
      <c r="J202" s="56"/>
      <c r="K202" s="56"/>
      <c r="L202" s="56"/>
      <c r="M202" s="56"/>
      <c r="N202" s="56"/>
      <c r="O202" s="56"/>
    </row>
    <row r="203" spans="2:15" ht="26.25">
      <c r="B203" s="72">
        <v>46246</v>
      </c>
      <c r="C203" s="73">
        <v>5770010010</v>
      </c>
      <c r="D203" s="74" t="s">
        <v>19</v>
      </c>
      <c r="E203" s="52">
        <v>107000</v>
      </c>
      <c r="F203" s="65"/>
      <c r="G203" s="54">
        <f t="shared" si="2"/>
        <v>173852604.57000014</v>
      </c>
      <c r="H203" s="55"/>
      <c r="I203" s="56"/>
      <c r="J203" s="56"/>
      <c r="K203" s="56"/>
      <c r="L203" s="56"/>
      <c r="M203" s="56"/>
      <c r="N203" s="56"/>
      <c r="O203" s="56"/>
    </row>
    <row r="204" spans="2:15" ht="26.25">
      <c r="B204" s="72">
        <v>46246</v>
      </c>
      <c r="C204" s="73">
        <v>428874692</v>
      </c>
      <c r="D204" s="74" t="s">
        <v>19</v>
      </c>
      <c r="E204" s="52">
        <v>16800</v>
      </c>
      <c r="F204" s="65"/>
      <c r="G204" s="54">
        <f t="shared" si="2"/>
        <v>173869404.57000014</v>
      </c>
      <c r="H204" s="55"/>
      <c r="I204" s="56"/>
      <c r="J204" s="56"/>
      <c r="K204" s="56"/>
      <c r="L204" s="56"/>
      <c r="M204" s="56"/>
      <c r="N204" s="56"/>
      <c r="O204" s="56"/>
    </row>
    <row r="205" spans="2:15" ht="26.25">
      <c r="B205" s="72">
        <v>46246</v>
      </c>
      <c r="C205" s="73">
        <v>2870020028</v>
      </c>
      <c r="D205" s="74" t="s">
        <v>19</v>
      </c>
      <c r="E205" s="52">
        <v>8000</v>
      </c>
      <c r="F205" s="65"/>
      <c r="G205" s="54">
        <f t="shared" si="2"/>
        <v>173877404.57000014</v>
      </c>
      <c r="H205" s="55"/>
      <c r="I205" s="56"/>
      <c r="J205" s="56"/>
      <c r="K205" s="56"/>
      <c r="L205" s="56"/>
      <c r="M205" s="56"/>
      <c r="N205" s="56"/>
      <c r="O205" s="56"/>
    </row>
    <row r="206" spans="2:15" ht="32.25" customHeight="1">
      <c r="B206" s="72">
        <v>46246</v>
      </c>
      <c r="C206" s="73">
        <v>2870020031</v>
      </c>
      <c r="D206" s="74" t="s">
        <v>19</v>
      </c>
      <c r="E206" s="52">
        <v>8000</v>
      </c>
      <c r="F206" s="65"/>
      <c r="G206" s="54">
        <f t="shared" ref="G206:G269" si="3">+G205+E206-F206</f>
        <v>173885404.57000014</v>
      </c>
      <c r="H206" s="55"/>
      <c r="I206" s="56"/>
      <c r="J206" s="56"/>
      <c r="K206" s="56"/>
      <c r="L206" s="56"/>
      <c r="M206" s="56"/>
      <c r="N206" s="56"/>
      <c r="O206" s="56"/>
    </row>
    <row r="207" spans="2:15" ht="26.25">
      <c r="B207" s="72">
        <v>46246</v>
      </c>
      <c r="C207" s="73">
        <v>2870020034</v>
      </c>
      <c r="D207" s="74" t="s">
        <v>19</v>
      </c>
      <c r="E207" s="52">
        <v>8000</v>
      </c>
      <c r="F207" s="65"/>
      <c r="G207" s="54">
        <f t="shared" si="3"/>
        <v>173893404.57000014</v>
      </c>
      <c r="H207" s="55"/>
      <c r="I207" s="56"/>
      <c r="J207" s="56"/>
      <c r="K207" s="56"/>
      <c r="L207" s="56"/>
      <c r="M207" s="56"/>
      <c r="N207" s="56"/>
      <c r="O207" s="56"/>
    </row>
    <row r="208" spans="2:15" ht="26.25">
      <c r="B208" s="72">
        <v>46246</v>
      </c>
      <c r="C208" s="73">
        <v>242689071</v>
      </c>
      <c r="D208" s="74" t="s">
        <v>19</v>
      </c>
      <c r="E208" s="52">
        <v>8000</v>
      </c>
      <c r="F208" s="65"/>
      <c r="G208" s="54">
        <f t="shared" si="3"/>
        <v>173901404.57000014</v>
      </c>
      <c r="H208" s="55"/>
      <c r="I208" s="56"/>
      <c r="J208" s="56"/>
      <c r="K208" s="56"/>
      <c r="L208" s="56"/>
      <c r="M208" s="56"/>
      <c r="N208" s="56"/>
      <c r="O208" s="56"/>
    </row>
    <row r="209" spans="2:15" ht="26.25">
      <c r="B209" s="72">
        <v>46246</v>
      </c>
      <c r="C209" s="73">
        <v>3000040153</v>
      </c>
      <c r="D209" s="74" t="s">
        <v>19</v>
      </c>
      <c r="E209" s="52">
        <v>6000</v>
      </c>
      <c r="F209" s="65"/>
      <c r="G209" s="54">
        <f t="shared" si="3"/>
        <v>173907404.57000014</v>
      </c>
      <c r="H209" s="55"/>
      <c r="I209" s="56"/>
      <c r="J209" s="56"/>
      <c r="K209" s="56"/>
      <c r="L209" s="56"/>
      <c r="M209" s="56"/>
      <c r="N209" s="56"/>
      <c r="O209" s="56"/>
    </row>
    <row r="210" spans="2:15" ht="26.25">
      <c r="B210" s="72">
        <v>46246</v>
      </c>
      <c r="C210" s="73">
        <v>428887512</v>
      </c>
      <c r="D210" s="74" t="s">
        <v>19</v>
      </c>
      <c r="E210" s="52">
        <v>8000</v>
      </c>
      <c r="F210" s="65"/>
      <c r="G210" s="54">
        <f t="shared" si="3"/>
        <v>173915404.57000014</v>
      </c>
      <c r="H210" s="55"/>
      <c r="I210" s="56"/>
      <c r="J210" s="56"/>
      <c r="K210" s="56"/>
      <c r="L210" s="56"/>
      <c r="M210" s="56"/>
      <c r="N210" s="56"/>
      <c r="O210" s="56"/>
    </row>
    <row r="211" spans="2:15" ht="26.25">
      <c r="B211" s="72">
        <v>46246</v>
      </c>
      <c r="C211" s="73">
        <v>242690075</v>
      </c>
      <c r="D211" s="74" t="s">
        <v>19</v>
      </c>
      <c r="E211" s="52">
        <v>8000</v>
      </c>
      <c r="F211" s="65"/>
      <c r="G211" s="54">
        <f t="shared" si="3"/>
        <v>173923404.57000014</v>
      </c>
      <c r="H211" s="55"/>
      <c r="I211" s="56"/>
      <c r="J211" s="56"/>
      <c r="K211" s="56"/>
      <c r="L211" s="56"/>
      <c r="M211" s="56"/>
      <c r="N211" s="56"/>
      <c r="O211" s="56"/>
    </row>
    <row r="212" spans="2:15" ht="26.25">
      <c r="B212" s="72">
        <v>46246</v>
      </c>
      <c r="C212" s="73">
        <v>3000010104</v>
      </c>
      <c r="D212" s="74" t="s">
        <v>19</v>
      </c>
      <c r="E212" s="52">
        <v>8000</v>
      </c>
      <c r="F212" s="65"/>
      <c r="G212" s="54">
        <f t="shared" si="3"/>
        <v>173931404.57000014</v>
      </c>
      <c r="H212" s="55"/>
      <c r="I212" s="56"/>
      <c r="J212" s="56"/>
      <c r="K212" s="56"/>
      <c r="L212" s="56"/>
      <c r="M212" s="56"/>
      <c r="N212" s="56"/>
      <c r="O212" s="56"/>
    </row>
    <row r="213" spans="2:15" ht="26.25">
      <c r="B213" s="72">
        <v>46246</v>
      </c>
      <c r="C213" s="73">
        <v>242690541</v>
      </c>
      <c r="D213" s="74" t="s">
        <v>19</v>
      </c>
      <c r="E213" s="52">
        <v>24000</v>
      </c>
      <c r="F213" s="65"/>
      <c r="G213" s="54">
        <f t="shared" si="3"/>
        <v>173955404.57000014</v>
      </c>
      <c r="H213" s="55"/>
      <c r="I213" s="56"/>
      <c r="J213" s="56"/>
      <c r="K213" s="56"/>
      <c r="L213" s="56"/>
      <c r="M213" s="56"/>
      <c r="N213" s="56"/>
      <c r="O213" s="56"/>
    </row>
    <row r="214" spans="2:15" ht="26.25">
      <c r="B214" s="72">
        <v>46246</v>
      </c>
      <c r="C214" s="73">
        <v>1680010370</v>
      </c>
      <c r="D214" s="74" t="s">
        <v>19</v>
      </c>
      <c r="E214" s="52">
        <v>8000</v>
      </c>
      <c r="F214" s="65"/>
      <c r="G214" s="54">
        <f t="shared" si="3"/>
        <v>173963404.57000014</v>
      </c>
      <c r="H214" s="55"/>
      <c r="I214" s="56"/>
      <c r="J214" s="56"/>
      <c r="K214" s="56"/>
      <c r="L214" s="56"/>
      <c r="M214" s="56"/>
      <c r="N214" s="56"/>
      <c r="O214" s="56"/>
    </row>
    <row r="215" spans="2:15" ht="26.25">
      <c r="B215" s="72">
        <v>46246</v>
      </c>
      <c r="C215" s="73">
        <v>5280010177</v>
      </c>
      <c r="D215" s="74" t="s">
        <v>19</v>
      </c>
      <c r="E215" s="52">
        <v>2800</v>
      </c>
      <c r="F215" s="65"/>
      <c r="G215" s="54">
        <f t="shared" si="3"/>
        <v>173966204.57000014</v>
      </c>
      <c r="H215" s="55"/>
      <c r="I215" s="56"/>
      <c r="J215" s="56"/>
      <c r="K215" s="56"/>
      <c r="L215" s="56"/>
      <c r="M215" s="56"/>
      <c r="N215" s="56"/>
      <c r="O215" s="56"/>
    </row>
    <row r="216" spans="2:15" ht="26.25">
      <c r="B216" s="72">
        <v>46246</v>
      </c>
      <c r="C216" s="73">
        <v>3000080425</v>
      </c>
      <c r="D216" s="74" t="s">
        <v>19</v>
      </c>
      <c r="E216" s="52">
        <v>10500</v>
      </c>
      <c r="F216" s="65"/>
      <c r="G216" s="54">
        <f t="shared" si="3"/>
        <v>173976704.57000014</v>
      </c>
      <c r="H216" s="55"/>
      <c r="I216" s="56"/>
      <c r="J216" s="56"/>
      <c r="K216" s="56"/>
      <c r="L216" s="56"/>
      <c r="M216" s="56"/>
      <c r="N216" s="56"/>
      <c r="O216" s="56"/>
    </row>
    <row r="217" spans="2:15" ht="26.25">
      <c r="B217" s="72">
        <v>46246</v>
      </c>
      <c r="C217" s="73">
        <v>242691723</v>
      </c>
      <c r="D217" s="74" t="s">
        <v>19</v>
      </c>
      <c r="E217" s="52">
        <v>5000</v>
      </c>
      <c r="F217" s="65"/>
      <c r="G217" s="54">
        <f t="shared" si="3"/>
        <v>173981704.57000014</v>
      </c>
      <c r="H217" s="55"/>
      <c r="I217" s="56"/>
      <c r="J217" s="56"/>
      <c r="K217" s="56"/>
      <c r="L217" s="56"/>
      <c r="M217" s="56"/>
      <c r="N217" s="56"/>
      <c r="O217" s="56"/>
    </row>
    <row r="218" spans="2:15" ht="26.25">
      <c r="B218" s="72">
        <v>46246</v>
      </c>
      <c r="C218" s="73">
        <v>452400546862</v>
      </c>
      <c r="D218" s="74" t="s">
        <v>19</v>
      </c>
      <c r="E218" s="52">
        <v>8000</v>
      </c>
      <c r="F218" s="65"/>
      <c r="G218" s="54">
        <f t="shared" si="3"/>
        <v>173989704.57000014</v>
      </c>
      <c r="H218" s="55"/>
      <c r="I218" s="56"/>
      <c r="J218" s="56"/>
      <c r="K218" s="56"/>
      <c r="L218" s="56"/>
      <c r="M218" s="56"/>
      <c r="N218" s="56"/>
      <c r="O218" s="56"/>
    </row>
    <row r="219" spans="2:15" ht="26.25">
      <c r="B219" s="72">
        <v>46246</v>
      </c>
      <c r="C219" s="73">
        <v>452400547707</v>
      </c>
      <c r="D219" s="74" t="s">
        <v>19</v>
      </c>
      <c r="E219" s="52">
        <v>100</v>
      </c>
      <c r="F219" s="65"/>
      <c r="G219" s="54">
        <f t="shared" si="3"/>
        <v>173989804.57000014</v>
      </c>
      <c r="H219" s="55"/>
      <c r="I219" s="56"/>
      <c r="J219" s="56"/>
      <c r="K219" s="56"/>
      <c r="L219" s="56"/>
      <c r="M219" s="56"/>
      <c r="N219" s="56"/>
      <c r="O219" s="56"/>
    </row>
    <row r="220" spans="2:15" ht="26.25">
      <c r="B220" s="72">
        <v>46246</v>
      </c>
      <c r="C220" s="73">
        <v>452400541586</v>
      </c>
      <c r="D220" s="74" t="s">
        <v>19</v>
      </c>
      <c r="E220" s="52">
        <v>6000</v>
      </c>
      <c r="F220" s="65"/>
      <c r="G220" s="54">
        <f t="shared" si="3"/>
        <v>173995804.57000014</v>
      </c>
      <c r="H220" s="55"/>
      <c r="I220" s="56"/>
      <c r="J220" s="56"/>
      <c r="K220" s="56"/>
      <c r="L220" s="56"/>
      <c r="M220" s="56"/>
      <c r="N220" s="56"/>
      <c r="O220" s="56"/>
    </row>
    <row r="221" spans="2:15" ht="26.25">
      <c r="B221" s="72">
        <v>46246</v>
      </c>
      <c r="C221" s="73">
        <v>452400543684</v>
      </c>
      <c r="D221" s="74" t="s">
        <v>19</v>
      </c>
      <c r="E221" s="52">
        <v>205620</v>
      </c>
      <c r="F221" s="65"/>
      <c r="G221" s="54">
        <f t="shared" si="3"/>
        <v>174201424.57000014</v>
      </c>
      <c r="H221" s="55"/>
      <c r="I221" s="56"/>
      <c r="J221" s="56"/>
      <c r="K221" s="56"/>
      <c r="L221" s="56"/>
      <c r="M221" s="56"/>
      <c r="N221" s="56"/>
      <c r="O221" s="56"/>
    </row>
    <row r="222" spans="2:15" ht="26.25">
      <c r="B222" s="72">
        <v>46246</v>
      </c>
      <c r="C222" s="73">
        <v>3000010227</v>
      </c>
      <c r="D222" s="74" t="s">
        <v>19</v>
      </c>
      <c r="E222" s="52">
        <v>8000</v>
      </c>
      <c r="F222" s="65"/>
      <c r="G222" s="54">
        <f t="shared" si="3"/>
        <v>174209424.57000014</v>
      </c>
      <c r="H222" s="55"/>
      <c r="I222" s="56"/>
      <c r="J222" s="56"/>
      <c r="K222" s="56"/>
      <c r="L222" s="56"/>
      <c r="M222" s="56"/>
      <c r="N222" s="56"/>
      <c r="O222" s="56"/>
    </row>
    <row r="223" spans="2:15" ht="26.25">
      <c r="B223" s="72">
        <v>46246</v>
      </c>
      <c r="C223" s="73">
        <v>1540030545</v>
      </c>
      <c r="D223" s="74" t="s">
        <v>19</v>
      </c>
      <c r="E223" s="52">
        <v>8000</v>
      </c>
      <c r="F223" s="65"/>
      <c r="G223" s="54">
        <f t="shared" si="3"/>
        <v>174217424.57000014</v>
      </c>
      <c r="H223" s="55"/>
      <c r="I223" s="56"/>
      <c r="J223" s="56"/>
      <c r="K223" s="56"/>
      <c r="L223" s="56"/>
      <c r="M223" s="56"/>
      <c r="N223" s="56"/>
      <c r="O223" s="56"/>
    </row>
    <row r="224" spans="2:15" ht="26.25">
      <c r="B224" s="72">
        <v>46246</v>
      </c>
      <c r="C224" s="73">
        <v>5770010241</v>
      </c>
      <c r="D224" s="74" t="s">
        <v>19</v>
      </c>
      <c r="E224" s="52">
        <v>87600</v>
      </c>
      <c r="F224" s="65"/>
      <c r="G224" s="54">
        <f t="shared" si="3"/>
        <v>174305024.57000014</v>
      </c>
      <c r="H224" s="55"/>
      <c r="I224" s="56"/>
      <c r="J224" s="56"/>
      <c r="K224" s="56"/>
      <c r="L224" s="56"/>
      <c r="M224" s="56"/>
      <c r="N224" s="56"/>
      <c r="O224" s="56"/>
    </row>
    <row r="225" spans="2:15" ht="26.25">
      <c r="B225" s="72">
        <v>46246</v>
      </c>
      <c r="C225" s="73">
        <v>5770010244</v>
      </c>
      <c r="D225" s="74" t="s">
        <v>19</v>
      </c>
      <c r="E225" s="52">
        <v>97300</v>
      </c>
      <c r="F225" s="65"/>
      <c r="G225" s="54">
        <f t="shared" si="3"/>
        <v>174402324.57000014</v>
      </c>
      <c r="H225" s="55"/>
      <c r="I225" s="56"/>
      <c r="J225" s="56"/>
      <c r="K225" s="56"/>
      <c r="L225" s="56"/>
      <c r="M225" s="56"/>
      <c r="N225" s="56"/>
      <c r="O225" s="56"/>
    </row>
    <row r="226" spans="2:15" ht="26.25">
      <c r="B226" s="72">
        <v>46246</v>
      </c>
      <c r="C226" s="73">
        <v>452400430006</v>
      </c>
      <c r="D226" s="74" t="s">
        <v>19</v>
      </c>
      <c r="E226" s="52">
        <v>472000</v>
      </c>
      <c r="F226" s="65"/>
      <c r="G226" s="54">
        <f t="shared" si="3"/>
        <v>174874324.57000014</v>
      </c>
      <c r="H226" s="55"/>
      <c r="I226" s="56"/>
      <c r="J226" s="56"/>
      <c r="K226" s="56"/>
      <c r="L226" s="56"/>
      <c r="M226" s="56"/>
      <c r="N226" s="56"/>
      <c r="O226" s="56"/>
    </row>
    <row r="227" spans="2:15" ht="26.25">
      <c r="B227" s="72">
        <v>46246</v>
      </c>
      <c r="C227" s="73">
        <v>428911802</v>
      </c>
      <c r="D227" s="74" t="s">
        <v>19</v>
      </c>
      <c r="E227" s="52">
        <v>8000</v>
      </c>
      <c r="F227" s="65"/>
      <c r="G227" s="54">
        <f t="shared" si="3"/>
        <v>174882324.57000014</v>
      </c>
      <c r="H227" s="55"/>
      <c r="I227" s="56"/>
      <c r="J227" s="56"/>
      <c r="K227" s="56"/>
      <c r="L227" s="56"/>
      <c r="M227" s="56"/>
      <c r="N227" s="56"/>
      <c r="O227" s="56"/>
    </row>
    <row r="228" spans="2:15" ht="26.25">
      <c r="B228" s="72">
        <v>46246</v>
      </c>
      <c r="C228" s="73">
        <v>8700080026</v>
      </c>
      <c r="D228" s="74" t="s">
        <v>19</v>
      </c>
      <c r="E228" s="52">
        <v>5000</v>
      </c>
      <c r="F228" s="65"/>
      <c r="G228" s="54">
        <f t="shared" si="3"/>
        <v>174887324.57000014</v>
      </c>
      <c r="H228" s="55"/>
      <c r="I228" s="56"/>
      <c r="J228" s="56"/>
      <c r="K228" s="56"/>
      <c r="L228" s="56"/>
      <c r="M228" s="56"/>
      <c r="N228" s="56"/>
      <c r="O228" s="56"/>
    </row>
    <row r="229" spans="2:15" ht="26.25">
      <c r="B229" s="72">
        <v>46246</v>
      </c>
      <c r="C229" s="73">
        <v>8700080029</v>
      </c>
      <c r="D229" s="74" t="s">
        <v>19</v>
      </c>
      <c r="E229" s="52">
        <v>5000</v>
      </c>
      <c r="F229" s="65"/>
      <c r="G229" s="54">
        <f t="shared" si="3"/>
        <v>174892324.57000014</v>
      </c>
      <c r="H229" s="55"/>
      <c r="I229" s="56"/>
      <c r="J229" s="56"/>
      <c r="K229" s="56"/>
      <c r="L229" s="56"/>
      <c r="M229" s="56"/>
      <c r="N229" s="56"/>
      <c r="O229" s="56"/>
    </row>
    <row r="230" spans="2:15" ht="26.25">
      <c r="B230" s="72">
        <v>46246</v>
      </c>
      <c r="C230" s="73">
        <v>3000040618</v>
      </c>
      <c r="D230" s="74" t="s">
        <v>19</v>
      </c>
      <c r="E230" s="52">
        <v>8000</v>
      </c>
      <c r="F230" s="65"/>
      <c r="G230" s="54">
        <f t="shared" si="3"/>
        <v>174900324.57000014</v>
      </c>
      <c r="H230" s="55"/>
      <c r="I230" s="56"/>
      <c r="J230" s="56"/>
      <c r="K230" s="56"/>
      <c r="L230" s="56"/>
      <c r="M230" s="56"/>
      <c r="N230" s="56"/>
      <c r="O230" s="56"/>
    </row>
    <row r="231" spans="2:15" ht="26.25">
      <c r="B231" s="72">
        <v>46246</v>
      </c>
      <c r="C231" s="73">
        <v>242692493</v>
      </c>
      <c r="D231" s="74" t="s">
        <v>19</v>
      </c>
      <c r="E231" s="52">
        <v>8000</v>
      </c>
      <c r="F231" s="65"/>
      <c r="G231" s="54">
        <f t="shared" si="3"/>
        <v>174908324.57000014</v>
      </c>
      <c r="H231" s="55"/>
      <c r="I231" s="56"/>
      <c r="J231" s="56"/>
      <c r="K231" s="56"/>
      <c r="L231" s="56"/>
      <c r="M231" s="56"/>
      <c r="N231" s="56"/>
      <c r="O231" s="56"/>
    </row>
    <row r="232" spans="2:15" ht="26.25">
      <c r="B232" s="72">
        <v>46246</v>
      </c>
      <c r="C232" s="73">
        <v>3910020596</v>
      </c>
      <c r="D232" s="74" t="s">
        <v>19</v>
      </c>
      <c r="E232" s="52">
        <v>8000</v>
      </c>
      <c r="F232" s="65"/>
      <c r="G232" s="54">
        <f t="shared" si="3"/>
        <v>174916324.57000014</v>
      </c>
      <c r="H232" s="55"/>
      <c r="I232" s="56"/>
      <c r="J232" s="56"/>
      <c r="K232" s="56"/>
      <c r="L232" s="56"/>
      <c r="M232" s="56"/>
      <c r="N232" s="56"/>
      <c r="O232" s="56"/>
    </row>
    <row r="233" spans="2:15" ht="26.25">
      <c r="B233" s="72">
        <v>46246</v>
      </c>
      <c r="C233" s="73">
        <v>3910020599</v>
      </c>
      <c r="D233" s="74" t="s">
        <v>19</v>
      </c>
      <c r="E233" s="52">
        <v>8000</v>
      </c>
      <c r="F233" s="65"/>
      <c r="G233" s="54">
        <f t="shared" si="3"/>
        <v>174924324.57000014</v>
      </c>
      <c r="H233" s="55"/>
      <c r="I233" s="56"/>
      <c r="J233" s="56"/>
      <c r="K233" s="56"/>
      <c r="L233" s="56"/>
      <c r="M233" s="56"/>
      <c r="N233" s="56"/>
      <c r="O233" s="56"/>
    </row>
    <row r="234" spans="2:15" ht="26.25">
      <c r="B234" s="72">
        <v>46246</v>
      </c>
      <c r="C234" s="73">
        <v>2850010477</v>
      </c>
      <c r="D234" s="74" t="s">
        <v>19</v>
      </c>
      <c r="E234" s="52">
        <v>8000</v>
      </c>
      <c r="F234" s="65"/>
      <c r="G234" s="54">
        <f t="shared" si="3"/>
        <v>174932324.57000014</v>
      </c>
      <c r="H234" s="55"/>
      <c r="I234" s="56"/>
      <c r="J234" s="56"/>
      <c r="K234" s="56"/>
      <c r="L234" s="56"/>
      <c r="M234" s="56"/>
      <c r="N234" s="56"/>
      <c r="O234" s="56"/>
    </row>
    <row r="235" spans="2:15" ht="26.25">
      <c r="B235" s="72">
        <v>46246</v>
      </c>
      <c r="C235" s="73">
        <v>2690030656</v>
      </c>
      <c r="D235" s="74" t="s">
        <v>19</v>
      </c>
      <c r="E235" s="52">
        <v>8000</v>
      </c>
      <c r="F235" s="65"/>
      <c r="G235" s="54">
        <f t="shared" si="3"/>
        <v>174940324.57000014</v>
      </c>
      <c r="H235" s="55"/>
      <c r="I235" s="56"/>
      <c r="J235" s="56"/>
      <c r="K235" s="56"/>
      <c r="L235" s="56"/>
      <c r="M235" s="56"/>
      <c r="N235" s="56"/>
      <c r="O235" s="56"/>
    </row>
    <row r="236" spans="2:15" ht="26.25">
      <c r="B236" s="72">
        <v>46246</v>
      </c>
      <c r="C236" s="73">
        <v>924269314</v>
      </c>
      <c r="D236" s="74" t="s">
        <v>19</v>
      </c>
      <c r="E236" s="52">
        <v>161000</v>
      </c>
      <c r="F236" s="65"/>
      <c r="G236" s="54">
        <f t="shared" si="3"/>
        <v>175101324.57000014</v>
      </c>
      <c r="H236" s="55"/>
      <c r="I236" s="56"/>
      <c r="J236" s="56"/>
      <c r="K236" s="56"/>
      <c r="L236" s="56"/>
      <c r="M236" s="56"/>
      <c r="N236" s="56"/>
      <c r="O236" s="56"/>
    </row>
    <row r="237" spans="2:15" ht="26.25">
      <c r="B237" s="72">
        <v>46246</v>
      </c>
      <c r="C237" s="73">
        <v>452400363257</v>
      </c>
      <c r="D237" s="74" t="s">
        <v>19</v>
      </c>
      <c r="E237" s="52">
        <v>12000</v>
      </c>
      <c r="F237" s="65"/>
      <c r="G237" s="54">
        <f t="shared" si="3"/>
        <v>175113324.57000014</v>
      </c>
      <c r="H237" s="55"/>
      <c r="I237" s="56"/>
      <c r="J237" s="56"/>
      <c r="K237" s="56"/>
      <c r="L237" s="56"/>
      <c r="M237" s="56"/>
      <c r="N237" s="56"/>
      <c r="O237" s="56"/>
    </row>
    <row r="238" spans="2:15" ht="26.25">
      <c r="B238" s="72">
        <v>46246</v>
      </c>
      <c r="C238" s="73">
        <v>8700200199</v>
      </c>
      <c r="D238" s="74" t="s">
        <v>19</v>
      </c>
      <c r="E238" s="52">
        <v>5500</v>
      </c>
      <c r="F238" s="65"/>
      <c r="G238" s="54">
        <f t="shared" si="3"/>
        <v>175118824.57000014</v>
      </c>
      <c r="H238" s="55"/>
      <c r="I238" s="56"/>
      <c r="J238" s="56"/>
      <c r="K238" s="56"/>
      <c r="L238" s="56"/>
      <c r="M238" s="56"/>
      <c r="N238" s="56"/>
      <c r="O238" s="56"/>
    </row>
    <row r="239" spans="2:15" ht="70.5">
      <c r="B239" s="72">
        <v>46246</v>
      </c>
      <c r="C239" s="73">
        <v>628665</v>
      </c>
      <c r="D239" s="74" t="s">
        <v>20</v>
      </c>
      <c r="E239" s="52">
        <v>750</v>
      </c>
      <c r="F239" s="65"/>
      <c r="G239" s="54">
        <f t="shared" si="3"/>
        <v>175119574.57000014</v>
      </c>
      <c r="H239" s="55"/>
      <c r="I239" s="56"/>
      <c r="J239" s="56"/>
      <c r="K239" s="56"/>
      <c r="L239" s="56"/>
      <c r="M239" s="56"/>
      <c r="N239" s="56"/>
      <c r="O239" s="56"/>
    </row>
    <row r="240" spans="2:15" ht="69.75">
      <c r="B240" s="77">
        <v>46247</v>
      </c>
      <c r="C240" s="78" t="s">
        <v>69</v>
      </c>
      <c r="D240" s="79" t="s">
        <v>70</v>
      </c>
      <c r="E240" s="52"/>
      <c r="F240" s="80">
        <v>19666.010999999999</v>
      </c>
      <c r="G240" s="54">
        <f t="shared" si="3"/>
        <v>175099908.55900013</v>
      </c>
      <c r="H240" s="55"/>
      <c r="I240" s="56"/>
      <c r="J240" s="56"/>
      <c r="K240" s="56"/>
      <c r="L240" s="56"/>
      <c r="M240" s="56"/>
      <c r="N240" s="56"/>
      <c r="O240" s="56"/>
    </row>
    <row r="241" spans="2:15" ht="69.75">
      <c r="B241" s="81">
        <v>46247</v>
      </c>
      <c r="C241" s="82" t="s">
        <v>71</v>
      </c>
      <c r="D241" s="83" t="s">
        <v>72</v>
      </c>
      <c r="E241" s="52"/>
      <c r="F241" s="84">
        <v>60000</v>
      </c>
      <c r="G241" s="54">
        <f t="shared" si="3"/>
        <v>175039908.55900013</v>
      </c>
      <c r="H241" s="55"/>
      <c r="I241" s="56"/>
      <c r="J241" s="56"/>
      <c r="K241" s="56"/>
      <c r="L241" s="56"/>
      <c r="M241" s="56"/>
      <c r="N241" s="56"/>
      <c r="O241" s="56"/>
    </row>
    <row r="242" spans="2:15" ht="69.75">
      <c r="B242" s="81">
        <v>46247</v>
      </c>
      <c r="C242" s="82" t="s">
        <v>73</v>
      </c>
      <c r="D242" s="83" t="s">
        <v>74</v>
      </c>
      <c r="E242" s="52"/>
      <c r="F242" s="84">
        <v>29310</v>
      </c>
      <c r="G242" s="54">
        <f t="shared" si="3"/>
        <v>175010598.55900013</v>
      </c>
      <c r="H242" s="55"/>
      <c r="I242" s="56"/>
      <c r="J242" s="56"/>
      <c r="K242" s="56"/>
      <c r="L242" s="56"/>
      <c r="M242" s="56"/>
      <c r="N242" s="56"/>
      <c r="O242" s="56"/>
    </row>
    <row r="243" spans="2:15" ht="47.25">
      <c r="B243" s="72">
        <v>46247</v>
      </c>
      <c r="C243" s="75" t="s">
        <v>75</v>
      </c>
      <c r="D243" s="74" t="s">
        <v>76</v>
      </c>
      <c r="E243" s="52"/>
      <c r="F243" s="52">
        <v>10950</v>
      </c>
      <c r="G243" s="54">
        <f t="shared" si="3"/>
        <v>174999648.55900013</v>
      </c>
      <c r="H243" s="55"/>
      <c r="I243" s="56"/>
      <c r="J243" s="56"/>
      <c r="K243" s="56"/>
      <c r="L243" s="56"/>
      <c r="M243" s="56"/>
      <c r="N243" s="56"/>
      <c r="O243" s="56"/>
    </row>
    <row r="244" spans="2:15" ht="26.25">
      <c r="B244" s="72">
        <v>46247</v>
      </c>
      <c r="C244" s="75" t="s">
        <v>77</v>
      </c>
      <c r="D244" s="74" t="s">
        <v>78</v>
      </c>
      <c r="E244" s="52"/>
      <c r="F244" s="85">
        <v>26700.1</v>
      </c>
      <c r="G244" s="54">
        <f t="shared" si="3"/>
        <v>174972948.45900014</v>
      </c>
      <c r="H244" s="55"/>
      <c r="I244" s="56"/>
      <c r="J244" s="56"/>
      <c r="K244" s="56"/>
      <c r="L244" s="56"/>
      <c r="M244" s="56"/>
      <c r="N244" s="56"/>
      <c r="O244" s="56"/>
    </row>
    <row r="245" spans="2:15" ht="47.25">
      <c r="B245" s="72">
        <v>46247</v>
      </c>
      <c r="C245" s="75" t="s">
        <v>79</v>
      </c>
      <c r="D245" s="74" t="s">
        <v>80</v>
      </c>
      <c r="E245" s="52"/>
      <c r="F245" s="52">
        <v>250000</v>
      </c>
      <c r="G245" s="54">
        <f t="shared" si="3"/>
        <v>174722948.45900014</v>
      </c>
      <c r="H245" s="55"/>
      <c r="I245" s="56"/>
      <c r="J245" s="56"/>
      <c r="K245" s="56"/>
      <c r="L245" s="56"/>
      <c r="M245" s="56"/>
      <c r="N245" s="56"/>
      <c r="O245" s="56"/>
    </row>
    <row r="246" spans="2:15" ht="47.25">
      <c r="B246" s="72">
        <v>46247</v>
      </c>
      <c r="C246" s="75" t="s">
        <v>81</v>
      </c>
      <c r="D246" s="74" t="s">
        <v>82</v>
      </c>
      <c r="E246" s="52"/>
      <c r="F246" s="52">
        <v>21450</v>
      </c>
      <c r="G246" s="54">
        <f t="shared" si="3"/>
        <v>174701498.45900014</v>
      </c>
      <c r="H246" s="55"/>
      <c r="I246" s="56"/>
      <c r="J246" s="56"/>
      <c r="K246" s="56"/>
      <c r="L246" s="56"/>
      <c r="M246" s="56"/>
      <c r="N246" s="56"/>
      <c r="O246" s="56"/>
    </row>
    <row r="247" spans="2:15" ht="26.25">
      <c r="B247" s="72">
        <v>46247</v>
      </c>
      <c r="C247" s="73">
        <v>452400470177</v>
      </c>
      <c r="D247" s="74" t="s">
        <v>19</v>
      </c>
      <c r="E247" s="52">
        <v>126100</v>
      </c>
      <c r="F247" s="65"/>
      <c r="G247" s="54">
        <f t="shared" si="3"/>
        <v>174827598.45900014</v>
      </c>
      <c r="H247" s="55"/>
      <c r="I247" s="56"/>
      <c r="J247" s="56"/>
      <c r="K247" s="56"/>
      <c r="L247" s="56"/>
      <c r="M247" s="56"/>
      <c r="N247" s="56"/>
      <c r="O247" s="56"/>
    </row>
    <row r="248" spans="2:15" ht="26.25">
      <c r="B248" s="72">
        <v>46247</v>
      </c>
      <c r="C248" s="73">
        <v>242695774</v>
      </c>
      <c r="D248" s="74" t="s">
        <v>19</v>
      </c>
      <c r="E248" s="52">
        <v>8000</v>
      </c>
      <c r="F248" s="65"/>
      <c r="G248" s="54">
        <f t="shared" si="3"/>
        <v>174835598.45900014</v>
      </c>
      <c r="H248" s="55"/>
      <c r="I248" s="56"/>
      <c r="J248" s="56"/>
      <c r="K248" s="56"/>
      <c r="L248" s="56"/>
      <c r="M248" s="56"/>
      <c r="N248" s="56"/>
      <c r="O248" s="56"/>
    </row>
    <row r="249" spans="2:15" ht="26.25">
      <c r="B249" s="72">
        <v>46247</v>
      </c>
      <c r="C249" s="73">
        <v>924269616</v>
      </c>
      <c r="D249" s="74" t="s">
        <v>19</v>
      </c>
      <c r="E249" s="52">
        <v>20000</v>
      </c>
      <c r="F249" s="65"/>
      <c r="G249" s="54">
        <f t="shared" si="3"/>
        <v>174855598.45900014</v>
      </c>
      <c r="H249" s="55"/>
      <c r="I249" s="56"/>
      <c r="J249" s="56"/>
      <c r="K249" s="56"/>
      <c r="L249" s="56"/>
      <c r="M249" s="56"/>
      <c r="N249" s="56"/>
      <c r="O249" s="56"/>
    </row>
    <row r="250" spans="2:15" ht="26.25">
      <c r="B250" s="72">
        <v>46247</v>
      </c>
      <c r="C250" s="73">
        <v>452400541728</v>
      </c>
      <c r="D250" s="74" t="s">
        <v>19</v>
      </c>
      <c r="E250" s="52">
        <v>8400</v>
      </c>
      <c r="F250" s="65"/>
      <c r="G250" s="54">
        <f t="shared" si="3"/>
        <v>174863998.45900014</v>
      </c>
      <c r="H250" s="55"/>
      <c r="I250" s="56"/>
      <c r="J250" s="56"/>
      <c r="K250" s="56"/>
      <c r="L250" s="56"/>
      <c r="M250" s="56"/>
      <c r="N250" s="56"/>
      <c r="O250" s="56"/>
    </row>
    <row r="251" spans="2:15" ht="26.25">
      <c r="B251" s="72">
        <v>46247</v>
      </c>
      <c r="C251" s="73">
        <v>452400541705</v>
      </c>
      <c r="D251" s="74" t="s">
        <v>19</v>
      </c>
      <c r="E251" s="52">
        <v>9800</v>
      </c>
      <c r="F251" s="65"/>
      <c r="G251" s="54">
        <f t="shared" si="3"/>
        <v>174873798.45900014</v>
      </c>
      <c r="H251" s="55"/>
      <c r="I251" s="56"/>
      <c r="J251" s="56"/>
      <c r="K251" s="56"/>
      <c r="L251" s="56"/>
      <c r="M251" s="56"/>
      <c r="N251" s="56"/>
      <c r="O251" s="56"/>
    </row>
    <row r="252" spans="2:15" ht="26.25">
      <c r="B252" s="72">
        <v>46247</v>
      </c>
      <c r="C252" s="73">
        <v>428948138</v>
      </c>
      <c r="D252" s="74" t="s">
        <v>19</v>
      </c>
      <c r="E252" s="52">
        <v>7700</v>
      </c>
      <c r="F252" s="65"/>
      <c r="G252" s="54">
        <f t="shared" si="3"/>
        <v>174881498.45900014</v>
      </c>
      <c r="H252" s="55"/>
      <c r="I252" s="56"/>
      <c r="J252" s="56"/>
      <c r="K252" s="56"/>
      <c r="L252" s="56"/>
      <c r="M252" s="56"/>
      <c r="N252" s="56"/>
      <c r="O252" s="56"/>
    </row>
    <row r="253" spans="2:15" ht="26.25">
      <c r="B253" s="72">
        <v>46247</v>
      </c>
      <c r="C253" s="73">
        <v>428950201</v>
      </c>
      <c r="D253" s="74" t="s">
        <v>19</v>
      </c>
      <c r="E253" s="52">
        <v>8000</v>
      </c>
      <c r="F253" s="65"/>
      <c r="G253" s="54">
        <f t="shared" si="3"/>
        <v>174889498.45900014</v>
      </c>
      <c r="H253" s="55"/>
      <c r="I253" s="56"/>
      <c r="J253" s="56"/>
      <c r="K253" s="56"/>
      <c r="L253" s="56"/>
      <c r="M253" s="56"/>
      <c r="N253" s="56"/>
      <c r="O253" s="56"/>
    </row>
    <row r="254" spans="2:15" ht="26.25">
      <c r="B254" s="72">
        <v>46247</v>
      </c>
      <c r="C254" s="73">
        <v>6300040199</v>
      </c>
      <c r="D254" s="74" t="s">
        <v>19</v>
      </c>
      <c r="E254" s="52">
        <v>8000</v>
      </c>
      <c r="F254" s="65"/>
      <c r="G254" s="54">
        <f t="shared" si="3"/>
        <v>174897498.45900014</v>
      </c>
      <c r="H254" s="55"/>
      <c r="I254" s="56"/>
      <c r="J254" s="56"/>
      <c r="K254" s="56"/>
      <c r="L254" s="56"/>
      <c r="M254" s="56"/>
      <c r="N254" s="56"/>
      <c r="O254" s="56"/>
    </row>
    <row r="255" spans="2:15" ht="26.25">
      <c r="B255" s="72">
        <v>46247</v>
      </c>
      <c r="C255" s="73">
        <v>1500040207</v>
      </c>
      <c r="D255" s="74" t="s">
        <v>19</v>
      </c>
      <c r="E255" s="52">
        <v>8000</v>
      </c>
      <c r="F255" s="65"/>
      <c r="G255" s="54">
        <f t="shared" si="3"/>
        <v>174905498.45900014</v>
      </c>
      <c r="H255" s="55"/>
      <c r="I255" s="56"/>
      <c r="J255" s="56"/>
      <c r="K255" s="56"/>
      <c r="L255" s="56"/>
      <c r="M255" s="56"/>
      <c r="N255" s="56"/>
      <c r="O255" s="56"/>
    </row>
    <row r="256" spans="2:15" ht="26.25">
      <c r="B256" s="72">
        <v>46247</v>
      </c>
      <c r="C256" s="73">
        <v>428961505</v>
      </c>
      <c r="D256" s="74" t="s">
        <v>19</v>
      </c>
      <c r="E256" s="52">
        <v>18200</v>
      </c>
      <c r="F256" s="65"/>
      <c r="G256" s="54">
        <f t="shared" si="3"/>
        <v>174923698.45900014</v>
      </c>
      <c r="H256" s="55"/>
      <c r="I256" s="56"/>
      <c r="J256" s="56"/>
      <c r="K256" s="56"/>
      <c r="L256" s="56"/>
      <c r="M256" s="56"/>
      <c r="N256" s="56"/>
      <c r="O256" s="56"/>
    </row>
    <row r="257" spans="2:15" ht="26.25">
      <c r="B257" s="72">
        <v>46247</v>
      </c>
      <c r="C257" s="73">
        <v>5280010126</v>
      </c>
      <c r="D257" s="74" t="s">
        <v>19</v>
      </c>
      <c r="E257" s="52">
        <v>3150</v>
      </c>
      <c r="F257" s="65"/>
      <c r="G257" s="54">
        <f t="shared" si="3"/>
        <v>174926848.45900014</v>
      </c>
      <c r="H257" s="55"/>
      <c r="I257" s="56"/>
      <c r="J257" s="56"/>
      <c r="K257" s="56"/>
      <c r="L257" s="56"/>
      <c r="M257" s="56"/>
      <c r="N257" s="56"/>
      <c r="O257" s="56"/>
    </row>
    <row r="258" spans="2:15" ht="26.25">
      <c r="B258" s="72">
        <v>46247</v>
      </c>
      <c r="C258" s="73">
        <v>5280010129</v>
      </c>
      <c r="D258" s="74" t="s">
        <v>19</v>
      </c>
      <c r="E258" s="52">
        <v>15800</v>
      </c>
      <c r="F258" s="65"/>
      <c r="G258" s="54">
        <f t="shared" si="3"/>
        <v>174942648.45900014</v>
      </c>
      <c r="H258" s="55"/>
      <c r="I258" s="56"/>
      <c r="J258" s="56"/>
      <c r="K258" s="56"/>
      <c r="L258" s="56"/>
      <c r="M258" s="56"/>
      <c r="N258" s="56"/>
      <c r="O258" s="56"/>
    </row>
    <row r="259" spans="2:15" ht="26.25">
      <c r="B259" s="72">
        <v>46247</v>
      </c>
      <c r="C259" s="73">
        <v>452400543726</v>
      </c>
      <c r="D259" s="74" t="s">
        <v>19</v>
      </c>
      <c r="E259" s="52">
        <v>6000</v>
      </c>
      <c r="F259" s="65"/>
      <c r="G259" s="54">
        <f t="shared" si="3"/>
        <v>174948648.45900014</v>
      </c>
      <c r="H259" s="55"/>
      <c r="I259" s="56"/>
      <c r="J259" s="56"/>
      <c r="K259" s="56"/>
      <c r="L259" s="56"/>
      <c r="M259" s="56"/>
      <c r="N259" s="56"/>
      <c r="O259" s="56"/>
    </row>
    <row r="260" spans="2:15" ht="26.25">
      <c r="B260" s="72">
        <v>46247</v>
      </c>
      <c r="C260" s="73">
        <v>452400544022</v>
      </c>
      <c r="D260" s="74" t="s">
        <v>19</v>
      </c>
      <c r="E260" s="52">
        <v>21000</v>
      </c>
      <c r="F260" s="65"/>
      <c r="G260" s="54">
        <f t="shared" si="3"/>
        <v>174969648.45900014</v>
      </c>
      <c r="H260" s="55"/>
      <c r="I260" s="56"/>
      <c r="J260" s="56"/>
      <c r="K260" s="56"/>
      <c r="L260" s="56"/>
      <c r="M260" s="56"/>
      <c r="N260" s="56"/>
      <c r="O260" s="56"/>
    </row>
    <row r="261" spans="2:15" ht="26.25">
      <c r="B261" s="72">
        <v>46247</v>
      </c>
      <c r="C261" s="73">
        <v>452400544028</v>
      </c>
      <c r="D261" s="74" t="s">
        <v>19</v>
      </c>
      <c r="E261" s="52">
        <v>29400</v>
      </c>
      <c r="F261" s="65"/>
      <c r="G261" s="54">
        <f t="shared" si="3"/>
        <v>174999048.45900014</v>
      </c>
      <c r="H261" s="55"/>
      <c r="I261" s="56"/>
      <c r="J261" s="56"/>
      <c r="K261" s="56"/>
      <c r="L261" s="56"/>
      <c r="M261" s="56"/>
      <c r="N261" s="56"/>
      <c r="O261" s="56"/>
    </row>
    <row r="262" spans="2:15" ht="26.25">
      <c r="B262" s="72">
        <v>46247</v>
      </c>
      <c r="C262" s="73">
        <v>428971608</v>
      </c>
      <c r="D262" s="74" t="s">
        <v>19</v>
      </c>
      <c r="E262" s="52">
        <v>15000</v>
      </c>
      <c r="F262" s="65"/>
      <c r="G262" s="54">
        <f t="shared" si="3"/>
        <v>175014048.45900014</v>
      </c>
      <c r="H262" s="55"/>
      <c r="I262" s="56"/>
      <c r="J262" s="56"/>
      <c r="K262" s="56"/>
      <c r="L262" s="56"/>
      <c r="M262" s="56"/>
      <c r="N262" s="56"/>
      <c r="O262" s="56"/>
    </row>
    <row r="263" spans="2:15" ht="26.25">
      <c r="B263" s="72">
        <v>46247</v>
      </c>
      <c r="C263" s="73">
        <v>5770030173</v>
      </c>
      <c r="D263" s="74" t="s">
        <v>19</v>
      </c>
      <c r="E263" s="52">
        <v>22800</v>
      </c>
      <c r="F263" s="65"/>
      <c r="G263" s="54">
        <f t="shared" si="3"/>
        <v>175036848.45900014</v>
      </c>
      <c r="H263" s="55"/>
      <c r="I263" s="56"/>
      <c r="J263" s="56"/>
      <c r="K263" s="56"/>
      <c r="L263" s="56"/>
      <c r="M263" s="56"/>
      <c r="N263" s="56"/>
      <c r="O263" s="56"/>
    </row>
    <row r="264" spans="2:15" ht="26.25">
      <c r="B264" s="72">
        <v>46247</v>
      </c>
      <c r="C264" s="73">
        <v>5770030176</v>
      </c>
      <c r="D264" s="74" t="s">
        <v>19</v>
      </c>
      <c r="E264" s="52">
        <v>72000</v>
      </c>
      <c r="F264" s="65"/>
      <c r="G264" s="54">
        <f t="shared" si="3"/>
        <v>175108848.45900014</v>
      </c>
      <c r="H264" s="55"/>
      <c r="I264" s="56"/>
      <c r="J264" s="56"/>
      <c r="K264" s="56"/>
      <c r="L264" s="56"/>
      <c r="M264" s="56"/>
      <c r="N264" s="56"/>
      <c r="O264" s="56"/>
    </row>
    <row r="265" spans="2:15" ht="26.25">
      <c r="B265" s="72">
        <v>46247</v>
      </c>
      <c r="C265" s="73">
        <v>5770030179</v>
      </c>
      <c r="D265" s="74" t="s">
        <v>19</v>
      </c>
      <c r="E265" s="52">
        <v>5000</v>
      </c>
      <c r="F265" s="65"/>
      <c r="G265" s="54">
        <f t="shared" si="3"/>
        <v>175113848.45900014</v>
      </c>
      <c r="H265" s="55"/>
      <c r="I265" s="56"/>
      <c r="J265" s="56"/>
      <c r="K265" s="56"/>
      <c r="L265" s="56"/>
      <c r="M265" s="56"/>
      <c r="N265" s="56"/>
      <c r="O265" s="56"/>
    </row>
    <row r="266" spans="2:15" ht="26.25">
      <c r="B266" s="72">
        <v>46247</v>
      </c>
      <c r="C266" s="73">
        <v>5770030182</v>
      </c>
      <c r="D266" s="74" t="s">
        <v>19</v>
      </c>
      <c r="E266" s="52">
        <v>6300</v>
      </c>
      <c r="F266" s="65"/>
      <c r="G266" s="54">
        <f t="shared" si="3"/>
        <v>175120148.45900014</v>
      </c>
      <c r="H266" s="55"/>
      <c r="I266" s="56"/>
      <c r="J266" s="56"/>
      <c r="K266" s="56"/>
      <c r="L266" s="56"/>
      <c r="M266" s="56"/>
      <c r="N266" s="56"/>
      <c r="O266" s="56"/>
    </row>
    <row r="267" spans="2:15" ht="26.25">
      <c r="B267" s="72">
        <v>46247</v>
      </c>
      <c r="C267" s="73">
        <v>5770030185</v>
      </c>
      <c r="D267" s="74" t="s">
        <v>19</v>
      </c>
      <c r="E267" s="52">
        <v>98700</v>
      </c>
      <c r="F267" s="65"/>
      <c r="G267" s="54">
        <f t="shared" si="3"/>
        <v>175218848.45900014</v>
      </c>
      <c r="H267" s="55"/>
      <c r="I267" s="56"/>
      <c r="J267" s="56"/>
      <c r="K267" s="56"/>
      <c r="L267" s="56"/>
      <c r="M267" s="56"/>
      <c r="N267" s="56"/>
      <c r="O267" s="56"/>
    </row>
    <row r="268" spans="2:15" ht="26.25">
      <c r="B268" s="72">
        <v>46247</v>
      </c>
      <c r="C268" s="73">
        <v>428973667</v>
      </c>
      <c r="D268" s="74" t="s">
        <v>19</v>
      </c>
      <c r="E268" s="52">
        <v>8000</v>
      </c>
      <c r="F268" s="65"/>
      <c r="G268" s="54">
        <f t="shared" si="3"/>
        <v>175226848.45900014</v>
      </c>
      <c r="H268" s="55"/>
      <c r="I268" s="56"/>
      <c r="J268" s="56"/>
      <c r="K268" s="56"/>
      <c r="L268" s="56"/>
      <c r="M268" s="56"/>
      <c r="N268" s="56"/>
      <c r="O268" s="56"/>
    </row>
    <row r="269" spans="2:15" ht="26.25">
      <c r="B269" s="72">
        <v>46247</v>
      </c>
      <c r="C269" s="73">
        <v>428978580</v>
      </c>
      <c r="D269" s="74" t="s">
        <v>19</v>
      </c>
      <c r="E269" s="52">
        <v>40600</v>
      </c>
      <c r="F269" s="65"/>
      <c r="G269" s="54">
        <f t="shared" si="3"/>
        <v>175267448.45900014</v>
      </c>
      <c r="H269" s="55"/>
      <c r="I269" s="56"/>
      <c r="J269" s="56"/>
      <c r="K269" s="56"/>
      <c r="L269" s="56"/>
      <c r="M269" s="56"/>
      <c r="N269" s="56"/>
      <c r="O269" s="56"/>
    </row>
    <row r="270" spans="2:15" ht="26.25">
      <c r="B270" s="72">
        <v>46247</v>
      </c>
      <c r="C270" s="73">
        <v>242700626</v>
      </c>
      <c r="D270" s="74" t="s">
        <v>19</v>
      </c>
      <c r="E270" s="52">
        <v>8000</v>
      </c>
      <c r="F270" s="65"/>
      <c r="G270" s="54">
        <f t="shared" ref="G270:G333" si="4">+G269+E270-F270</f>
        <v>175275448.45900014</v>
      </c>
      <c r="H270" s="55"/>
      <c r="I270" s="56"/>
      <c r="J270" s="56"/>
      <c r="K270" s="56"/>
      <c r="L270" s="56"/>
      <c r="M270" s="56"/>
      <c r="N270" s="56"/>
      <c r="O270" s="56"/>
    </row>
    <row r="271" spans="2:15" ht="26.25">
      <c r="B271" s="72">
        <v>46247</v>
      </c>
      <c r="C271" s="73">
        <v>428985924</v>
      </c>
      <c r="D271" s="74" t="s">
        <v>19</v>
      </c>
      <c r="E271" s="52">
        <v>5000</v>
      </c>
      <c r="F271" s="65"/>
      <c r="G271" s="54">
        <f t="shared" si="4"/>
        <v>175280448.45900014</v>
      </c>
      <c r="H271" s="55"/>
      <c r="I271" s="56"/>
      <c r="J271" s="56"/>
      <c r="K271" s="56"/>
      <c r="L271" s="56"/>
      <c r="M271" s="56"/>
      <c r="N271" s="56"/>
      <c r="O271" s="56"/>
    </row>
    <row r="272" spans="2:15" ht="26.25">
      <c r="B272" s="72">
        <v>46247</v>
      </c>
      <c r="C272" s="73">
        <v>242701431</v>
      </c>
      <c r="D272" s="74" t="s">
        <v>19</v>
      </c>
      <c r="E272" s="52">
        <v>8000</v>
      </c>
      <c r="F272" s="65"/>
      <c r="G272" s="54">
        <f t="shared" si="4"/>
        <v>175288448.45900014</v>
      </c>
      <c r="H272" s="55"/>
      <c r="I272" s="56"/>
      <c r="J272" s="56"/>
      <c r="K272" s="56"/>
      <c r="L272" s="56"/>
      <c r="M272" s="56"/>
      <c r="N272" s="56"/>
      <c r="O272" s="56"/>
    </row>
    <row r="273" spans="2:15" ht="26.25">
      <c r="B273" s="72">
        <v>46247</v>
      </c>
      <c r="C273" s="73">
        <v>2022601137165</v>
      </c>
      <c r="D273" s="74" t="s">
        <v>29</v>
      </c>
      <c r="E273" s="52">
        <v>8100</v>
      </c>
      <c r="F273" s="52"/>
      <c r="G273" s="54">
        <f t="shared" si="4"/>
        <v>175296548.45900014</v>
      </c>
      <c r="H273" s="55"/>
      <c r="I273" s="56"/>
      <c r="J273" s="56"/>
      <c r="K273" s="56"/>
      <c r="L273" s="56"/>
      <c r="M273" s="56"/>
      <c r="N273" s="56"/>
      <c r="O273" s="56"/>
    </row>
    <row r="274" spans="2:15" ht="93.75">
      <c r="B274" s="72">
        <v>46248</v>
      </c>
      <c r="C274" s="75" t="s">
        <v>83</v>
      </c>
      <c r="D274" s="74" t="s">
        <v>84</v>
      </c>
      <c r="E274" s="52"/>
      <c r="F274" s="52">
        <v>884139.19</v>
      </c>
      <c r="G274" s="54">
        <f t="shared" si="4"/>
        <v>174412409.26900014</v>
      </c>
      <c r="H274" s="55"/>
      <c r="I274" s="56"/>
      <c r="J274" s="56"/>
      <c r="K274" s="56"/>
      <c r="L274" s="56"/>
      <c r="M274" s="56"/>
      <c r="N274" s="56"/>
      <c r="O274" s="56"/>
    </row>
    <row r="275" spans="2:15" ht="26.25">
      <c r="B275" s="72">
        <v>46248</v>
      </c>
      <c r="C275" s="73">
        <v>452400470188</v>
      </c>
      <c r="D275" s="74" t="s">
        <v>19</v>
      </c>
      <c r="E275" s="52">
        <v>323130</v>
      </c>
      <c r="F275" s="65"/>
      <c r="G275" s="54">
        <f t="shared" si="4"/>
        <v>174735539.26900014</v>
      </c>
      <c r="H275" s="55"/>
      <c r="I275" s="56"/>
      <c r="J275" s="56"/>
      <c r="K275" s="56"/>
      <c r="L275" s="56"/>
      <c r="M275" s="56"/>
      <c r="N275" s="56"/>
      <c r="O275" s="56"/>
    </row>
    <row r="276" spans="2:15" ht="26.25">
      <c r="B276" s="72">
        <v>46248</v>
      </c>
      <c r="C276" s="73">
        <v>242702489</v>
      </c>
      <c r="D276" s="74" t="s">
        <v>19</v>
      </c>
      <c r="E276" s="52">
        <v>8000</v>
      </c>
      <c r="F276" s="65"/>
      <c r="G276" s="54">
        <f t="shared" si="4"/>
        <v>174743539.26900014</v>
      </c>
      <c r="H276" s="55"/>
      <c r="I276" s="56"/>
      <c r="J276" s="56"/>
      <c r="K276" s="56"/>
      <c r="L276" s="56"/>
      <c r="M276" s="56"/>
      <c r="N276" s="56"/>
      <c r="O276" s="56"/>
    </row>
    <row r="277" spans="2:15" ht="26.25">
      <c r="B277" s="72">
        <v>46248</v>
      </c>
      <c r="C277" s="73">
        <v>452400545827</v>
      </c>
      <c r="D277" s="74" t="s">
        <v>19</v>
      </c>
      <c r="E277" s="52">
        <v>121400</v>
      </c>
      <c r="F277" s="65"/>
      <c r="G277" s="54">
        <f t="shared" si="4"/>
        <v>174864939.26900014</v>
      </c>
      <c r="H277" s="55"/>
      <c r="I277" s="56"/>
      <c r="J277" s="56"/>
      <c r="K277" s="56"/>
      <c r="L277" s="56"/>
      <c r="M277" s="56"/>
      <c r="N277" s="56"/>
      <c r="O277" s="56"/>
    </row>
    <row r="278" spans="2:15" ht="26.25">
      <c r="B278" s="72">
        <v>46248</v>
      </c>
      <c r="C278" s="73">
        <v>452400546191</v>
      </c>
      <c r="D278" s="74" t="s">
        <v>19</v>
      </c>
      <c r="E278" s="52">
        <v>8000</v>
      </c>
      <c r="F278" s="65"/>
      <c r="G278" s="54">
        <f t="shared" si="4"/>
        <v>174872939.26900014</v>
      </c>
      <c r="H278" s="55"/>
      <c r="I278" s="56"/>
      <c r="J278" s="56"/>
      <c r="K278" s="56"/>
      <c r="L278" s="56"/>
      <c r="M278" s="56"/>
      <c r="N278" s="56"/>
      <c r="O278" s="56"/>
    </row>
    <row r="279" spans="2:15" ht="26.25">
      <c r="B279" s="72">
        <v>46248</v>
      </c>
      <c r="C279" s="73">
        <v>452400548906</v>
      </c>
      <c r="D279" s="74" t="s">
        <v>19</v>
      </c>
      <c r="E279" s="52">
        <v>19600</v>
      </c>
      <c r="F279" s="65"/>
      <c r="G279" s="54">
        <f t="shared" si="4"/>
        <v>174892539.26900014</v>
      </c>
      <c r="H279" s="55"/>
      <c r="I279" s="56"/>
      <c r="J279" s="56"/>
      <c r="K279" s="56"/>
      <c r="L279" s="56"/>
      <c r="M279" s="56"/>
      <c r="N279" s="56"/>
      <c r="O279" s="56"/>
    </row>
    <row r="280" spans="2:15" ht="26.25">
      <c r="B280" s="72">
        <v>46248</v>
      </c>
      <c r="C280" s="73">
        <v>452400547892</v>
      </c>
      <c r="D280" s="74" t="s">
        <v>19</v>
      </c>
      <c r="E280" s="52">
        <v>25960</v>
      </c>
      <c r="F280" s="65"/>
      <c r="G280" s="54">
        <f t="shared" si="4"/>
        <v>174918499.26900014</v>
      </c>
      <c r="H280" s="55"/>
      <c r="I280" s="56"/>
      <c r="J280" s="56"/>
      <c r="K280" s="56"/>
      <c r="L280" s="56"/>
      <c r="M280" s="56"/>
      <c r="N280" s="56"/>
      <c r="O280" s="56"/>
    </row>
    <row r="281" spans="2:15" ht="26.25">
      <c r="B281" s="72">
        <v>46248</v>
      </c>
      <c r="C281" s="73">
        <v>452400548182</v>
      </c>
      <c r="D281" s="74" t="s">
        <v>19</v>
      </c>
      <c r="E281" s="52">
        <v>172200</v>
      </c>
      <c r="F281" s="65"/>
      <c r="G281" s="54">
        <f t="shared" si="4"/>
        <v>175090699.26900014</v>
      </c>
      <c r="H281" s="55"/>
      <c r="I281" s="56"/>
      <c r="J281" s="56"/>
      <c r="K281" s="56"/>
      <c r="L281" s="56"/>
      <c r="M281" s="56"/>
      <c r="N281" s="56"/>
      <c r="O281" s="56"/>
    </row>
    <row r="282" spans="2:15" ht="26.25">
      <c r="B282" s="72">
        <v>46248</v>
      </c>
      <c r="C282" s="73">
        <v>242703122</v>
      </c>
      <c r="D282" s="74" t="s">
        <v>19</v>
      </c>
      <c r="E282" s="52">
        <v>8000</v>
      </c>
      <c r="F282" s="65"/>
      <c r="G282" s="54">
        <f t="shared" si="4"/>
        <v>175098699.26900014</v>
      </c>
      <c r="H282" s="55"/>
      <c r="I282" s="56"/>
      <c r="J282" s="56"/>
      <c r="K282" s="56"/>
      <c r="L282" s="56"/>
      <c r="M282" s="56"/>
      <c r="N282" s="56"/>
      <c r="O282" s="56"/>
    </row>
    <row r="283" spans="2:15" ht="26.25">
      <c r="B283" s="72">
        <v>46248</v>
      </c>
      <c r="C283" s="73">
        <v>5900010114</v>
      </c>
      <c r="D283" s="74" t="s">
        <v>19</v>
      </c>
      <c r="E283" s="52">
        <v>9800</v>
      </c>
      <c r="F283" s="65"/>
      <c r="G283" s="54">
        <f t="shared" si="4"/>
        <v>175108499.26900014</v>
      </c>
      <c r="H283" s="55"/>
      <c r="I283" s="56"/>
      <c r="J283" s="56"/>
      <c r="K283" s="56"/>
      <c r="L283" s="56"/>
      <c r="M283" s="56"/>
      <c r="N283" s="56"/>
      <c r="O283" s="56"/>
    </row>
    <row r="284" spans="2:15" ht="26.25">
      <c r="B284" s="72">
        <v>46248</v>
      </c>
      <c r="C284" s="73">
        <v>242705533</v>
      </c>
      <c r="D284" s="74" t="s">
        <v>19</v>
      </c>
      <c r="E284" s="52">
        <v>8000</v>
      </c>
      <c r="F284" s="65"/>
      <c r="G284" s="54">
        <f t="shared" si="4"/>
        <v>175116499.26900014</v>
      </c>
      <c r="H284" s="55"/>
      <c r="I284" s="56"/>
      <c r="J284" s="56"/>
      <c r="K284" s="56"/>
      <c r="L284" s="56"/>
      <c r="M284" s="56"/>
      <c r="N284" s="56"/>
      <c r="O284" s="56"/>
    </row>
    <row r="285" spans="2:15" ht="26.25">
      <c r="B285" s="72">
        <v>46248</v>
      </c>
      <c r="C285" s="73">
        <v>429029495</v>
      </c>
      <c r="D285" s="74" t="s">
        <v>19</v>
      </c>
      <c r="E285" s="52">
        <v>40000</v>
      </c>
      <c r="F285" s="65"/>
      <c r="G285" s="54">
        <f t="shared" si="4"/>
        <v>175156499.26900014</v>
      </c>
      <c r="H285" s="55"/>
      <c r="I285" s="56"/>
      <c r="J285" s="56"/>
      <c r="K285" s="56"/>
      <c r="L285" s="56"/>
      <c r="M285" s="56"/>
      <c r="N285" s="56"/>
      <c r="O285" s="56"/>
    </row>
    <row r="286" spans="2:15" ht="26.25">
      <c r="B286" s="72">
        <v>46248</v>
      </c>
      <c r="C286" s="73">
        <v>5280010278</v>
      </c>
      <c r="D286" s="74" t="s">
        <v>19</v>
      </c>
      <c r="E286" s="52">
        <v>10825</v>
      </c>
      <c r="F286" s="65"/>
      <c r="G286" s="54">
        <f t="shared" si="4"/>
        <v>175167324.26900014</v>
      </c>
      <c r="H286" s="55"/>
      <c r="I286" s="56"/>
      <c r="J286" s="56"/>
      <c r="K286" s="56"/>
      <c r="L286" s="56"/>
      <c r="M286" s="56"/>
      <c r="N286" s="56"/>
      <c r="O286" s="56"/>
    </row>
    <row r="287" spans="2:15" ht="26.25">
      <c r="B287" s="72">
        <v>46248</v>
      </c>
      <c r="C287" s="73">
        <v>429029925</v>
      </c>
      <c r="D287" s="74" t="s">
        <v>19</v>
      </c>
      <c r="E287" s="52">
        <v>8000</v>
      </c>
      <c r="F287" s="65"/>
      <c r="G287" s="54">
        <f t="shared" si="4"/>
        <v>175175324.26900014</v>
      </c>
      <c r="H287" s="55"/>
      <c r="I287" s="56"/>
      <c r="J287" s="56"/>
      <c r="K287" s="56"/>
      <c r="L287" s="56"/>
      <c r="M287" s="56"/>
      <c r="N287" s="56"/>
      <c r="O287" s="56"/>
    </row>
    <row r="288" spans="2:15" ht="26.25">
      <c r="B288" s="72">
        <v>46248</v>
      </c>
      <c r="C288" s="73">
        <v>5280010281</v>
      </c>
      <c r="D288" s="74" t="s">
        <v>19</v>
      </c>
      <c r="E288" s="52">
        <v>57500</v>
      </c>
      <c r="F288" s="65"/>
      <c r="G288" s="54">
        <f t="shared" si="4"/>
        <v>175232824.26900014</v>
      </c>
      <c r="H288" s="55"/>
      <c r="I288" s="56"/>
      <c r="J288" s="56"/>
      <c r="K288" s="56"/>
      <c r="L288" s="56"/>
      <c r="M288" s="56"/>
      <c r="N288" s="56"/>
      <c r="O288" s="56"/>
    </row>
    <row r="289" spans="2:15" ht="26.25">
      <c r="B289" s="72">
        <v>46248</v>
      </c>
      <c r="C289" s="73">
        <v>452400542061</v>
      </c>
      <c r="D289" s="74" t="s">
        <v>19</v>
      </c>
      <c r="E289" s="52">
        <v>2100</v>
      </c>
      <c r="F289" s="65"/>
      <c r="G289" s="54">
        <f t="shared" si="4"/>
        <v>175234924.26900014</v>
      </c>
      <c r="H289" s="55"/>
      <c r="I289" s="56"/>
      <c r="J289" s="56"/>
      <c r="K289" s="56"/>
      <c r="L289" s="56"/>
      <c r="M289" s="56"/>
      <c r="N289" s="56"/>
      <c r="O289" s="56"/>
    </row>
    <row r="290" spans="2:15" ht="26.25">
      <c r="B290" s="72">
        <v>46248</v>
      </c>
      <c r="C290" s="73">
        <v>452400544272</v>
      </c>
      <c r="D290" s="74" t="s">
        <v>19</v>
      </c>
      <c r="E290" s="52">
        <v>8000</v>
      </c>
      <c r="F290" s="65"/>
      <c r="G290" s="54">
        <f t="shared" si="4"/>
        <v>175242924.26900014</v>
      </c>
      <c r="H290" s="55"/>
      <c r="I290" s="56"/>
      <c r="J290" s="56"/>
      <c r="K290" s="56"/>
      <c r="L290" s="56"/>
      <c r="M290" s="56"/>
      <c r="N290" s="56"/>
      <c r="O290" s="56"/>
    </row>
    <row r="291" spans="2:15" ht="26.25">
      <c r="B291" s="72">
        <v>46248</v>
      </c>
      <c r="C291" s="73">
        <v>452400546746</v>
      </c>
      <c r="D291" s="74" t="s">
        <v>19</v>
      </c>
      <c r="E291" s="52">
        <v>14800</v>
      </c>
      <c r="F291" s="65"/>
      <c r="G291" s="54">
        <f t="shared" si="4"/>
        <v>175257724.26900014</v>
      </c>
      <c r="H291" s="55"/>
      <c r="I291" s="56"/>
      <c r="J291" s="56"/>
      <c r="K291" s="56"/>
      <c r="L291" s="56"/>
      <c r="M291" s="56"/>
      <c r="N291" s="56"/>
      <c r="O291" s="56"/>
    </row>
    <row r="292" spans="2:15" ht="26.25">
      <c r="B292" s="72">
        <v>46248</v>
      </c>
      <c r="C292" s="73">
        <v>429035758</v>
      </c>
      <c r="D292" s="74" t="s">
        <v>19</v>
      </c>
      <c r="E292" s="52">
        <v>8000</v>
      </c>
      <c r="F292" s="65"/>
      <c r="G292" s="54">
        <f t="shared" si="4"/>
        <v>175265724.26900014</v>
      </c>
      <c r="H292" s="55"/>
      <c r="I292" s="56"/>
      <c r="J292" s="56"/>
      <c r="K292" s="56"/>
      <c r="L292" s="56"/>
      <c r="M292" s="56"/>
      <c r="N292" s="56"/>
      <c r="O292" s="56"/>
    </row>
    <row r="293" spans="2:15" ht="26.25">
      <c r="B293" s="72">
        <v>46248</v>
      </c>
      <c r="C293" s="73">
        <v>5770020460</v>
      </c>
      <c r="D293" s="74" t="s">
        <v>19</v>
      </c>
      <c r="E293" s="52">
        <v>111000</v>
      </c>
      <c r="F293" s="65"/>
      <c r="G293" s="54">
        <f t="shared" si="4"/>
        <v>175376724.26900014</v>
      </c>
      <c r="H293" s="55"/>
      <c r="I293" s="56"/>
      <c r="J293" s="56"/>
      <c r="K293" s="56"/>
      <c r="L293" s="56"/>
      <c r="M293" s="56"/>
      <c r="N293" s="56"/>
      <c r="O293" s="56"/>
    </row>
    <row r="294" spans="2:15" ht="26.25">
      <c r="B294" s="72">
        <v>46248</v>
      </c>
      <c r="C294" s="73">
        <v>5770020463</v>
      </c>
      <c r="D294" s="74" t="s">
        <v>19</v>
      </c>
      <c r="E294" s="52">
        <v>65300</v>
      </c>
      <c r="F294" s="65"/>
      <c r="G294" s="54">
        <f t="shared" si="4"/>
        <v>175442024.26900014</v>
      </c>
      <c r="H294" s="55"/>
      <c r="I294" s="56"/>
      <c r="J294" s="56"/>
      <c r="K294" s="56"/>
      <c r="L294" s="56"/>
      <c r="M294" s="56"/>
      <c r="N294" s="56"/>
      <c r="O294" s="56"/>
    </row>
    <row r="295" spans="2:15" ht="26.25">
      <c r="B295" s="72">
        <v>46248</v>
      </c>
      <c r="C295" s="73">
        <v>429049103</v>
      </c>
      <c r="D295" s="74" t="s">
        <v>19</v>
      </c>
      <c r="E295" s="52">
        <v>7400</v>
      </c>
      <c r="F295" s="65"/>
      <c r="G295" s="54">
        <f t="shared" si="4"/>
        <v>175449424.26900014</v>
      </c>
      <c r="H295" s="55"/>
      <c r="I295" s="56"/>
      <c r="J295" s="56"/>
      <c r="K295" s="56"/>
      <c r="L295" s="56"/>
      <c r="M295" s="56"/>
      <c r="N295" s="56"/>
      <c r="O295" s="56"/>
    </row>
    <row r="296" spans="2:15" ht="26.25">
      <c r="B296" s="72">
        <v>46248</v>
      </c>
      <c r="C296" s="86">
        <v>100578</v>
      </c>
      <c r="D296" s="74" t="s">
        <v>19</v>
      </c>
      <c r="E296" s="52">
        <v>200000</v>
      </c>
      <c r="F296" s="52"/>
      <c r="G296" s="54">
        <f t="shared" si="4"/>
        <v>175649424.26900014</v>
      </c>
      <c r="H296" s="55"/>
      <c r="I296" s="56"/>
      <c r="J296" s="56"/>
      <c r="K296" s="56"/>
      <c r="L296" s="56"/>
      <c r="M296" s="56"/>
      <c r="N296" s="56"/>
      <c r="O296" s="56"/>
    </row>
    <row r="297" spans="2:15" ht="70.5">
      <c r="B297" s="72">
        <v>46249</v>
      </c>
      <c r="C297" s="73">
        <v>4701829287</v>
      </c>
      <c r="D297" s="74" t="s">
        <v>20</v>
      </c>
      <c r="E297" s="52">
        <v>2025</v>
      </c>
      <c r="F297" s="65"/>
      <c r="G297" s="54">
        <f t="shared" si="4"/>
        <v>175651449.26900014</v>
      </c>
      <c r="H297" s="55"/>
      <c r="I297" s="56"/>
      <c r="J297" s="56"/>
      <c r="K297" s="56"/>
      <c r="L297" s="56"/>
      <c r="M297" s="56"/>
      <c r="N297" s="56"/>
      <c r="O297" s="56"/>
    </row>
    <row r="298" spans="2:15" ht="26.25">
      <c r="B298" s="72">
        <v>46251</v>
      </c>
      <c r="C298" s="73">
        <v>452400470195</v>
      </c>
      <c r="D298" s="74" t="s">
        <v>19</v>
      </c>
      <c r="E298" s="52">
        <v>16514.25</v>
      </c>
      <c r="F298" s="65"/>
      <c r="G298" s="54">
        <f t="shared" si="4"/>
        <v>175667963.51900014</v>
      </c>
      <c r="H298" s="55"/>
      <c r="I298" s="56"/>
      <c r="J298" s="56"/>
      <c r="K298" s="56"/>
      <c r="L298" s="56"/>
      <c r="M298" s="56"/>
      <c r="N298" s="56"/>
      <c r="O298" s="56"/>
    </row>
    <row r="299" spans="2:15" ht="26.25">
      <c r="B299" s="72">
        <v>46251</v>
      </c>
      <c r="C299" s="73">
        <v>429088249</v>
      </c>
      <c r="D299" s="74" t="s">
        <v>19</v>
      </c>
      <c r="E299" s="52">
        <v>3000</v>
      </c>
      <c r="F299" s="65"/>
      <c r="G299" s="54">
        <f t="shared" si="4"/>
        <v>175670963.51900014</v>
      </c>
      <c r="H299" s="55"/>
      <c r="I299" s="56"/>
      <c r="J299" s="56"/>
      <c r="K299" s="56"/>
      <c r="L299" s="56"/>
      <c r="M299" s="56"/>
      <c r="N299" s="56"/>
      <c r="O299" s="56"/>
    </row>
    <row r="300" spans="2:15" ht="26.25">
      <c r="B300" s="72">
        <v>46251</v>
      </c>
      <c r="C300" s="73">
        <v>242723515</v>
      </c>
      <c r="D300" s="74" t="s">
        <v>19</v>
      </c>
      <c r="E300" s="52">
        <v>8000</v>
      </c>
      <c r="F300" s="65"/>
      <c r="G300" s="54">
        <f t="shared" si="4"/>
        <v>175678963.51900014</v>
      </c>
      <c r="H300" s="55"/>
      <c r="I300" s="56"/>
      <c r="J300" s="56"/>
      <c r="K300" s="56"/>
      <c r="L300" s="56"/>
      <c r="M300" s="56"/>
      <c r="N300" s="56"/>
      <c r="O300" s="56"/>
    </row>
    <row r="301" spans="2:15" ht="26.25">
      <c r="B301" s="72">
        <v>46251</v>
      </c>
      <c r="C301" s="73">
        <v>242724217</v>
      </c>
      <c r="D301" s="74" t="s">
        <v>19</v>
      </c>
      <c r="E301" s="52">
        <v>5000</v>
      </c>
      <c r="F301" s="65"/>
      <c r="G301" s="54">
        <f t="shared" si="4"/>
        <v>175683963.51900014</v>
      </c>
      <c r="H301" s="55"/>
      <c r="I301" s="56"/>
      <c r="J301" s="56"/>
      <c r="K301" s="56"/>
      <c r="L301" s="56"/>
      <c r="M301" s="56"/>
      <c r="N301" s="56"/>
      <c r="O301" s="56"/>
    </row>
    <row r="302" spans="2:15" ht="26.25">
      <c r="B302" s="72">
        <v>46251</v>
      </c>
      <c r="C302" s="73">
        <v>242725568</v>
      </c>
      <c r="D302" s="74" t="s">
        <v>19</v>
      </c>
      <c r="E302" s="52">
        <v>8000</v>
      </c>
      <c r="F302" s="65"/>
      <c r="G302" s="54">
        <f t="shared" si="4"/>
        <v>175691963.51900014</v>
      </c>
      <c r="H302" s="55"/>
      <c r="I302" s="56"/>
      <c r="J302" s="56"/>
      <c r="K302" s="56"/>
      <c r="L302" s="56"/>
      <c r="M302" s="56"/>
      <c r="N302" s="56"/>
      <c r="O302" s="56"/>
    </row>
    <row r="303" spans="2:15" ht="26.25">
      <c r="B303" s="72">
        <v>46251</v>
      </c>
      <c r="C303" s="73">
        <v>452400549309</v>
      </c>
      <c r="D303" s="74" t="s">
        <v>19</v>
      </c>
      <c r="E303" s="52">
        <v>159848</v>
      </c>
      <c r="F303" s="65"/>
      <c r="G303" s="54">
        <f t="shared" si="4"/>
        <v>175851811.51900014</v>
      </c>
      <c r="H303" s="55"/>
      <c r="I303" s="56"/>
      <c r="J303" s="56"/>
      <c r="K303" s="56"/>
      <c r="L303" s="56"/>
      <c r="M303" s="56"/>
      <c r="N303" s="56"/>
      <c r="O303" s="56"/>
    </row>
    <row r="304" spans="2:15" ht="26.25">
      <c r="B304" s="72">
        <v>46251</v>
      </c>
      <c r="C304" s="73">
        <v>429166237</v>
      </c>
      <c r="D304" s="74" t="s">
        <v>19</v>
      </c>
      <c r="E304" s="52">
        <v>33600</v>
      </c>
      <c r="F304" s="65"/>
      <c r="G304" s="54">
        <f t="shared" si="4"/>
        <v>175885411.51900014</v>
      </c>
      <c r="H304" s="55"/>
      <c r="I304" s="56"/>
      <c r="J304" s="56"/>
      <c r="K304" s="56"/>
      <c r="L304" s="56"/>
      <c r="M304" s="56"/>
      <c r="N304" s="56"/>
      <c r="O304" s="56"/>
    </row>
    <row r="305" spans="2:15" ht="26.25">
      <c r="B305" s="72">
        <v>46251</v>
      </c>
      <c r="C305" s="73">
        <v>5280010347</v>
      </c>
      <c r="D305" s="74" t="s">
        <v>19</v>
      </c>
      <c r="E305" s="52">
        <v>6100</v>
      </c>
      <c r="F305" s="65"/>
      <c r="G305" s="54">
        <f t="shared" si="4"/>
        <v>175891511.51900014</v>
      </c>
      <c r="H305" s="55"/>
      <c r="I305" s="56"/>
      <c r="J305" s="56"/>
      <c r="K305" s="56"/>
      <c r="L305" s="56"/>
      <c r="M305" s="56"/>
      <c r="N305" s="56"/>
      <c r="O305" s="56"/>
    </row>
    <row r="306" spans="2:15" ht="26.25">
      <c r="B306" s="72">
        <v>46251</v>
      </c>
      <c r="C306" s="73">
        <v>5280010350</v>
      </c>
      <c r="D306" s="74" t="s">
        <v>19</v>
      </c>
      <c r="E306" s="52">
        <v>3600</v>
      </c>
      <c r="F306" s="65"/>
      <c r="G306" s="54">
        <f t="shared" si="4"/>
        <v>175895111.51900014</v>
      </c>
      <c r="H306" s="55"/>
      <c r="I306" s="56"/>
      <c r="J306" s="56"/>
      <c r="K306" s="56"/>
      <c r="L306" s="56"/>
      <c r="M306" s="56"/>
      <c r="N306" s="56"/>
      <c r="O306" s="56"/>
    </row>
    <row r="307" spans="2:15" ht="26.25">
      <c r="B307" s="72">
        <v>46251</v>
      </c>
      <c r="C307" s="73">
        <v>3500020678</v>
      </c>
      <c r="D307" s="74" t="s">
        <v>19</v>
      </c>
      <c r="E307" s="52">
        <v>8000</v>
      </c>
      <c r="F307" s="65"/>
      <c r="G307" s="54">
        <f t="shared" si="4"/>
        <v>175903111.51900014</v>
      </c>
      <c r="H307" s="55"/>
      <c r="I307" s="56"/>
      <c r="J307" s="56"/>
      <c r="K307" s="56"/>
      <c r="L307" s="56"/>
      <c r="M307" s="56"/>
      <c r="N307" s="56"/>
      <c r="O307" s="56"/>
    </row>
    <row r="308" spans="2:15" ht="26.25">
      <c r="B308" s="72">
        <v>46251</v>
      </c>
      <c r="C308" s="73">
        <v>452400542950</v>
      </c>
      <c r="D308" s="74" t="s">
        <v>19</v>
      </c>
      <c r="E308" s="52">
        <v>51795</v>
      </c>
      <c r="F308" s="65"/>
      <c r="G308" s="54">
        <f t="shared" si="4"/>
        <v>175954906.51900014</v>
      </c>
      <c r="H308" s="55"/>
      <c r="I308" s="56"/>
      <c r="J308" s="56"/>
      <c r="K308" s="56"/>
      <c r="L308" s="56"/>
      <c r="M308" s="56"/>
      <c r="N308" s="56"/>
      <c r="O308" s="56"/>
    </row>
    <row r="309" spans="2:15" ht="26.25">
      <c r="B309" s="72">
        <v>46251</v>
      </c>
      <c r="C309" s="73">
        <v>452400544392</v>
      </c>
      <c r="D309" s="74" t="s">
        <v>19</v>
      </c>
      <c r="E309" s="52">
        <v>3500</v>
      </c>
      <c r="F309" s="65"/>
      <c r="G309" s="54">
        <f t="shared" si="4"/>
        <v>175958406.51900014</v>
      </c>
      <c r="H309" s="55"/>
      <c r="I309" s="56"/>
      <c r="J309" s="56"/>
      <c r="K309" s="56"/>
      <c r="L309" s="56"/>
      <c r="M309" s="56"/>
      <c r="N309" s="56"/>
      <c r="O309" s="56"/>
    </row>
    <row r="310" spans="2:15" ht="26.25">
      <c r="B310" s="72">
        <v>46251</v>
      </c>
      <c r="C310" s="73">
        <v>5770010252</v>
      </c>
      <c r="D310" s="74" t="s">
        <v>19</v>
      </c>
      <c r="E310" s="52">
        <v>400500</v>
      </c>
      <c r="F310" s="65"/>
      <c r="G310" s="54">
        <f t="shared" si="4"/>
        <v>176358906.51900014</v>
      </c>
      <c r="H310" s="55"/>
      <c r="I310" s="56"/>
      <c r="J310" s="56"/>
      <c r="K310" s="56"/>
      <c r="L310" s="56"/>
      <c r="M310" s="56"/>
      <c r="N310" s="56"/>
      <c r="O310" s="56"/>
    </row>
    <row r="311" spans="2:15" ht="26.25">
      <c r="B311" s="72">
        <v>46251</v>
      </c>
      <c r="C311" s="73">
        <v>429181935</v>
      </c>
      <c r="D311" s="74" t="s">
        <v>19</v>
      </c>
      <c r="E311" s="52">
        <v>8000</v>
      </c>
      <c r="F311" s="65"/>
      <c r="G311" s="54">
        <f t="shared" si="4"/>
        <v>176366906.51900014</v>
      </c>
      <c r="H311" s="55"/>
      <c r="I311" s="56"/>
      <c r="J311" s="56"/>
      <c r="K311" s="56"/>
      <c r="L311" s="56"/>
      <c r="M311" s="56"/>
      <c r="N311" s="56"/>
      <c r="O311" s="56"/>
    </row>
    <row r="312" spans="2:15" ht="26.25">
      <c r="B312" s="72">
        <v>46251</v>
      </c>
      <c r="C312" s="73">
        <v>5770010255</v>
      </c>
      <c r="D312" s="74" t="s">
        <v>19</v>
      </c>
      <c r="E312" s="52">
        <v>50000</v>
      </c>
      <c r="F312" s="65"/>
      <c r="G312" s="54">
        <f t="shared" si="4"/>
        <v>176416906.51900014</v>
      </c>
      <c r="H312" s="55"/>
      <c r="I312" s="56"/>
      <c r="J312" s="56"/>
      <c r="K312" s="56"/>
      <c r="L312" s="56"/>
      <c r="M312" s="56"/>
      <c r="N312" s="56"/>
      <c r="O312" s="56"/>
    </row>
    <row r="313" spans="2:15" ht="26.25">
      <c r="B313" s="72">
        <v>46251</v>
      </c>
      <c r="C313" s="73">
        <v>242730143</v>
      </c>
      <c r="D313" s="74" t="s">
        <v>19</v>
      </c>
      <c r="E313" s="52">
        <v>8000</v>
      </c>
      <c r="F313" s="65"/>
      <c r="G313" s="54">
        <f t="shared" si="4"/>
        <v>176424906.51900014</v>
      </c>
      <c r="H313" s="55"/>
      <c r="I313" s="56"/>
      <c r="J313" s="56"/>
      <c r="K313" s="56"/>
      <c r="L313" s="56"/>
      <c r="M313" s="56"/>
      <c r="N313" s="56"/>
      <c r="O313" s="56"/>
    </row>
    <row r="314" spans="2:15" ht="26.25">
      <c r="B314" s="72">
        <v>46251</v>
      </c>
      <c r="C314" s="73">
        <v>5560040347</v>
      </c>
      <c r="D314" s="74" t="s">
        <v>19</v>
      </c>
      <c r="E314" s="52">
        <v>8000</v>
      </c>
      <c r="F314" s="65"/>
      <c r="G314" s="54">
        <f t="shared" si="4"/>
        <v>176432906.51900014</v>
      </c>
      <c r="H314" s="55"/>
      <c r="I314" s="56"/>
      <c r="J314" s="56"/>
      <c r="K314" s="56"/>
      <c r="L314" s="56"/>
      <c r="M314" s="56"/>
      <c r="N314" s="56"/>
      <c r="O314" s="56"/>
    </row>
    <row r="315" spans="2:15" ht="26.25">
      <c r="B315" s="72">
        <v>46251</v>
      </c>
      <c r="C315" s="73">
        <v>242731605</v>
      </c>
      <c r="D315" s="74" t="s">
        <v>19</v>
      </c>
      <c r="E315" s="52">
        <v>600</v>
      </c>
      <c r="F315" s="65"/>
      <c r="G315" s="54">
        <f t="shared" si="4"/>
        <v>176433506.51900014</v>
      </c>
      <c r="H315" s="55"/>
      <c r="I315" s="56"/>
      <c r="J315" s="56"/>
      <c r="K315" s="56"/>
      <c r="L315" s="56"/>
      <c r="M315" s="56"/>
      <c r="N315" s="56"/>
      <c r="O315" s="56"/>
    </row>
    <row r="316" spans="2:15" ht="26.25">
      <c r="B316" s="72">
        <v>46251</v>
      </c>
      <c r="C316" s="73">
        <v>452400367871</v>
      </c>
      <c r="D316" s="74" t="s">
        <v>19</v>
      </c>
      <c r="E316" s="52">
        <v>15000</v>
      </c>
      <c r="F316" s="65"/>
      <c r="G316" s="54">
        <f t="shared" si="4"/>
        <v>176448506.51900014</v>
      </c>
      <c r="H316" s="55"/>
      <c r="I316" s="56"/>
      <c r="J316" s="56"/>
      <c r="K316" s="56"/>
      <c r="L316" s="56"/>
      <c r="M316" s="56"/>
      <c r="N316" s="56"/>
      <c r="O316" s="56"/>
    </row>
    <row r="317" spans="2:15" ht="70.5">
      <c r="B317" s="72">
        <v>46251</v>
      </c>
      <c r="C317" s="73">
        <v>40248102424</v>
      </c>
      <c r="D317" s="74" t="s">
        <v>20</v>
      </c>
      <c r="E317" s="52">
        <v>2100</v>
      </c>
      <c r="F317" s="65"/>
      <c r="G317" s="54">
        <f t="shared" si="4"/>
        <v>176450606.51900014</v>
      </c>
      <c r="H317" s="55"/>
      <c r="I317" s="56"/>
      <c r="J317" s="56"/>
      <c r="K317" s="56"/>
      <c r="L317" s="56"/>
      <c r="M317" s="56"/>
      <c r="N317" s="56"/>
      <c r="O317" s="56"/>
    </row>
    <row r="318" spans="2:15" ht="26.25">
      <c r="B318" s="72">
        <v>46252</v>
      </c>
      <c r="C318" s="73">
        <v>452400470182</v>
      </c>
      <c r="D318" s="74" t="s">
        <v>19</v>
      </c>
      <c r="E318" s="52">
        <v>107670</v>
      </c>
      <c r="F318" s="65"/>
      <c r="G318" s="54">
        <f t="shared" si="4"/>
        <v>176558276.51900014</v>
      </c>
      <c r="H318" s="55"/>
      <c r="I318" s="56"/>
      <c r="J318" s="56"/>
      <c r="K318" s="56"/>
      <c r="L318" s="56"/>
      <c r="M318" s="56"/>
      <c r="N318" s="56"/>
      <c r="O318" s="56"/>
    </row>
    <row r="319" spans="2:15" ht="26.25">
      <c r="B319" s="72">
        <v>46252</v>
      </c>
      <c r="C319" s="73">
        <v>452400542152</v>
      </c>
      <c r="D319" s="74" t="s">
        <v>19</v>
      </c>
      <c r="E319" s="52">
        <v>150200</v>
      </c>
      <c r="F319" s="65"/>
      <c r="G319" s="54">
        <f t="shared" si="4"/>
        <v>176708476.51900014</v>
      </c>
      <c r="H319" s="55"/>
      <c r="I319" s="56"/>
      <c r="J319" s="56"/>
      <c r="K319" s="56"/>
      <c r="L319" s="56"/>
      <c r="M319" s="56"/>
      <c r="N319" s="56"/>
      <c r="O319" s="56"/>
    </row>
    <row r="320" spans="2:15" ht="26.25">
      <c r="B320" s="72">
        <v>46252</v>
      </c>
      <c r="C320" s="73">
        <v>452400547154</v>
      </c>
      <c r="D320" s="74" t="s">
        <v>19</v>
      </c>
      <c r="E320" s="52">
        <v>37132</v>
      </c>
      <c r="F320" s="65"/>
      <c r="G320" s="54">
        <f t="shared" si="4"/>
        <v>176745608.51900014</v>
      </c>
      <c r="H320" s="55"/>
      <c r="I320" s="56"/>
      <c r="J320" s="56"/>
      <c r="K320" s="56"/>
      <c r="L320" s="56"/>
      <c r="M320" s="56"/>
      <c r="N320" s="56"/>
      <c r="O320" s="56"/>
    </row>
    <row r="321" spans="2:15" ht="26.25">
      <c r="B321" s="72">
        <v>46252</v>
      </c>
      <c r="C321" s="73">
        <v>242735249</v>
      </c>
      <c r="D321" s="74" t="s">
        <v>19</v>
      </c>
      <c r="E321" s="52">
        <v>8000</v>
      </c>
      <c r="F321" s="65"/>
      <c r="G321" s="54">
        <f t="shared" si="4"/>
        <v>176753608.51900014</v>
      </c>
      <c r="H321" s="55"/>
      <c r="I321" s="56"/>
      <c r="J321" s="56"/>
      <c r="K321" s="56"/>
      <c r="L321" s="56"/>
      <c r="M321" s="56"/>
      <c r="N321" s="56"/>
      <c r="O321" s="56"/>
    </row>
    <row r="322" spans="2:15" ht="26.25">
      <c r="B322" s="72">
        <v>46252</v>
      </c>
      <c r="C322" s="73">
        <v>2900070314</v>
      </c>
      <c r="D322" s="74" t="s">
        <v>19</v>
      </c>
      <c r="E322" s="52">
        <v>8000</v>
      </c>
      <c r="F322" s="65"/>
      <c r="G322" s="54">
        <f t="shared" si="4"/>
        <v>176761608.51900014</v>
      </c>
      <c r="H322" s="55"/>
      <c r="I322" s="56"/>
      <c r="J322" s="56"/>
      <c r="K322" s="56"/>
      <c r="L322" s="56"/>
      <c r="M322" s="56"/>
      <c r="N322" s="56"/>
      <c r="O322" s="56"/>
    </row>
    <row r="323" spans="2:15" ht="26.25">
      <c r="B323" s="72">
        <v>46252</v>
      </c>
      <c r="C323" s="73">
        <v>5280010302</v>
      </c>
      <c r="D323" s="74" t="s">
        <v>19</v>
      </c>
      <c r="E323" s="52">
        <v>20900</v>
      </c>
      <c r="F323" s="65"/>
      <c r="G323" s="54">
        <f t="shared" si="4"/>
        <v>176782508.51900014</v>
      </c>
      <c r="H323" s="55"/>
      <c r="I323" s="56"/>
      <c r="J323" s="56"/>
      <c r="K323" s="56"/>
      <c r="L323" s="56"/>
      <c r="M323" s="56"/>
      <c r="N323" s="56"/>
      <c r="O323" s="56"/>
    </row>
    <row r="324" spans="2:15" ht="26.25">
      <c r="B324" s="72">
        <v>46252</v>
      </c>
      <c r="C324" s="73">
        <v>5280010305</v>
      </c>
      <c r="D324" s="74" t="s">
        <v>19</v>
      </c>
      <c r="E324" s="52">
        <v>7000</v>
      </c>
      <c r="F324" s="65"/>
      <c r="G324" s="54">
        <f t="shared" si="4"/>
        <v>176789508.51900014</v>
      </c>
      <c r="H324" s="55"/>
      <c r="I324" s="56"/>
      <c r="J324" s="56"/>
      <c r="K324" s="56"/>
      <c r="L324" s="56"/>
      <c r="M324" s="56"/>
      <c r="N324" s="56"/>
      <c r="O324" s="56"/>
    </row>
    <row r="325" spans="2:15" ht="26.25">
      <c r="B325" s="72">
        <v>46252</v>
      </c>
      <c r="C325" s="73">
        <v>452400544260</v>
      </c>
      <c r="D325" s="74" t="s">
        <v>19</v>
      </c>
      <c r="E325" s="52">
        <v>100</v>
      </c>
      <c r="F325" s="65"/>
      <c r="G325" s="54">
        <f t="shared" si="4"/>
        <v>176789608.51900014</v>
      </c>
      <c r="H325" s="55"/>
      <c r="I325" s="56"/>
      <c r="J325" s="56"/>
      <c r="K325" s="56"/>
      <c r="L325" s="56"/>
      <c r="M325" s="56"/>
      <c r="N325" s="56"/>
      <c r="O325" s="56"/>
    </row>
    <row r="326" spans="2:15" ht="26.25">
      <c r="B326" s="72">
        <v>46252</v>
      </c>
      <c r="C326" s="73">
        <v>3410050402</v>
      </c>
      <c r="D326" s="74" t="s">
        <v>19</v>
      </c>
      <c r="E326" s="52">
        <v>5000</v>
      </c>
      <c r="F326" s="65"/>
      <c r="G326" s="54">
        <f t="shared" si="4"/>
        <v>176794608.51900014</v>
      </c>
      <c r="H326" s="55"/>
      <c r="I326" s="56"/>
      <c r="J326" s="56"/>
      <c r="K326" s="56"/>
      <c r="L326" s="56"/>
      <c r="M326" s="56"/>
      <c r="N326" s="56"/>
      <c r="O326" s="56"/>
    </row>
    <row r="327" spans="2:15" ht="26.25">
      <c r="B327" s="72">
        <v>46252</v>
      </c>
      <c r="C327" s="73">
        <v>5770020385</v>
      </c>
      <c r="D327" s="74" t="s">
        <v>19</v>
      </c>
      <c r="E327" s="52">
        <v>30000</v>
      </c>
      <c r="F327" s="65"/>
      <c r="G327" s="54">
        <f t="shared" si="4"/>
        <v>176824608.51900014</v>
      </c>
      <c r="H327" s="55"/>
      <c r="I327" s="56"/>
      <c r="J327" s="56"/>
      <c r="K327" s="56"/>
      <c r="L327" s="56"/>
      <c r="M327" s="56"/>
      <c r="N327" s="56"/>
      <c r="O327" s="56"/>
    </row>
    <row r="328" spans="2:15" ht="26.25">
      <c r="B328" s="72">
        <v>46252</v>
      </c>
      <c r="C328" s="73">
        <v>5770020388</v>
      </c>
      <c r="D328" s="74" t="s">
        <v>19</v>
      </c>
      <c r="E328" s="52">
        <v>18900</v>
      </c>
      <c r="F328" s="65"/>
      <c r="G328" s="54">
        <f t="shared" si="4"/>
        <v>176843508.51900014</v>
      </c>
      <c r="H328" s="55"/>
      <c r="I328" s="56"/>
      <c r="J328" s="56"/>
      <c r="K328" s="56"/>
      <c r="L328" s="56"/>
      <c r="M328" s="56"/>
      <c r="N328" s="56"/>
      <c r="O328" s="56"/>
    </row>
    <row r="329" spans="2:15" ht="26.25">
      <c r="B329" s="72">
        <v>46252</v>
      </c>
      <c r="C329" s="73">
        <v>1510010575</v>
      </c>
      <c r="D329" s="74" t="s">
        <v>19</v>
      </c>
      <c r="E329" s="52">
        <v>8000</v>
      </c>
      <c r="F329" s="65"/>
      <c r="G329" s="54">
        <f t="shared" si="4"/>
        <v>176851508.51900014</v>
      </c>
      <c r="H329" s="55"/>
      <c r="I329" s="56"/>
      <c r="J329" s="56"/>
      <c r="K329" s="56"/>
      <c r="L329" s="56"/>
      <c r="M329" s="56"/>
      <c r="N329" s="56"/>
      <c r="O329" s="56"/>
    </row>
    <row r="330" spans="2:15" ht="26.25">
      <c r="B330" s="72">
        <v>46252</v>
      </c>
      <c r="C330" s="73">
        <v>452400430010</v>
      </c>
      <c r="D330" s="74" t="s">
        <v>19</v>
      </c>
      <c r="E330" s="52">
        <v>72900</v>
      </c>
      <c r="F330" s="65"/>
      <c r="G330" s="54">
        <f t="shared" si="4"/>
        <v>176924408.51900014</v>
      </c>
      <c r="H330" s="55"/>
      <c r="I330" s="56"/>
      <c r="J330" s="56"/>
      <c r="K330" s="56"/>
      <c r="L330" s="56"/>
      <c r="M330" s="56"/>
      <c r="N330" s="56"/>
      <c r="O330" s="56"/>
    </row>
    <row r="331" spans="2:15" ht="26.25">
      <c r="B331" s="72">
        <v>46252</v>
      </c>
      <c r="C331" s="73">
        <v>242738789</v>
      </c>
      <c r="D331" s="74" t="s">
        <v>19</v>
      </c>
      <c r="E331" s="52">
        <v>8000</v>
      </c>
      <c r="F331" s="65"/>
      <c r="G331" s="54">
        <f t="shared" si="4"/>
        <v>176932408.51900014</v>
      </c>
      <c r="H331" s="55"/>
      <c r="I331" s="56"/>
      <c r="J331" s="56"/>
      <c r="K331" s="56"/>
      <c r="L331" s="56"/>
      <c r="M331" s="56"/>
      <c r="N331" s="56"/>
      <c r="O331" s="56"/>
    </row>
    <row r="332" spans="2:15" ht="26.25">
      <c r="B332" s="72">
        <v>46252</v>
      </c>
      <c r="C332" s="73">
        <v>242738842</v>
      </c>
      <c r="D332" s="74" t="s">
        <v>19</v>
      </c>
      <c r="E332" s="52">
        <v>8000</v>
      </c>
      <c r="F332" s="65"/>
      <c r="G332" s="54">
        <f t="shared" si="4"/>
        <v>176940408.51900014</v>
      </c>
      <c r="H332" s="55"/>
      <c r="I332" s="56"/>
      <c r="J332" s="56"/>
      <c r="K332" s="56"/>
      <c r="L332" s="56"/>
      <c r="M332" s="56"/>
      <c r="N332" s="56"/>
      <c r="O332" s="56"/>
    </row>
    <row r="333" spans="2:15" ht="26.25">
      <c r="B333" s="72">
        <v>46252</v>
      </c>
      <c r="C333" s="73">
        <v>429258705</v>
      </c>
      <c r="D333" s="74" t="s">
        <v>19</v>
      </c>
      <c r="E333" s="52">
        <v>126000</v>
      </c>
      <c r="F333" s="65"/>
      <c r="G333" s="54">
        <f t="shared" si="4"/>
        <v>177066408.51900014</v>
      </c>
      <c r="H333" s="55"/>
      <c r="I333" s="56"/>
      <c r="J333" s="56"/>
      <c r="K333" s="56"/>
      <c r="L333" s="56"/>
      <c r="M333" s="56"/>
      <c r="N333" s="56"/>
      <c r="O333" s="56"/>
    </row>
    <row r="334" spans="2:15" ht="26.25">
      <c r="B334" s="72">
        <v>46252</v>
      </c>
      <c r="C334" s="73">
        <v>242741319</v>
      </c>
      <c r="D334" s="74" t="s">
        <v>19</v>
      </c>
      <c r="E334" s="52">
        <v>8000</v>
      </c>
      <c r="F334" s="65"/>
      <c r="G334" s="54">
        <f t="shared" ref="G334:G397" si="5">+G333+E334-F334</f>
        <v>177074408.51900014</v>
      </c>
      <c r="H334" s="55"/>
      <c r="I334" s="56"/>
      <c r="J334" s="56"/>
      <c r="K334" s="56"/>
      <c r="L334" s="56"/>
      <c r="M334" s="56"/>
      <c r="N334" s="56"/>
      <c r="O334" s="56"/>
    </row>
    <row r="335" spans="2:15" ht="26.25">
      <c r="B335" s="72">
        <v>46252</v>
      </c>
      <c r="C335" s="73">
        <v>242741336</v>
      </c>
      <c r="D335" s="74" t="s">
        <v>19</v>
      </c>
      <c r="E335" s="52">
        <v>8000</v>
      </c>
      <c r="F335" s="65"/>
      <c r="G335" s="54">
        <f t="shared" si="5"/>
        <v>177082408.51900014</v>
      </c>
      <c r="H335" s="55"/>
      <c r="I335" s="56"/>
      <c r="J335" s="56"/>
      <c r="K335" s="56"/>
      <c r="L335" s="56"/>
      <c r="M335" s="56"/>
      <c r="N335" s="56"/>
      <c r="O335" s="56"/>
    </row>
    <row r="336" spans="2:15" ht="70.5">
      <c r="B336" s="72">
        <v>46252</v>
      </c>
      <c r="C336" s="73">
        <v>40234438741</v>
      </c>
      <c r="D336" s="74" t="s">
        <v>20</v>
      </c>
      <c r="E336" s="52">
        <v>675</v>
      </c>
      <c r="F336" s="65"/>
      <c r="G336" s="54">
        <f t="shared" si="5"/>
        <v>177083083.51900014</v>
      </c>
      <c r="H336" s="55"/>
      <c r="I336" s="56"/>
      <c r="J336" s="56"/>
      <c r="K336" s="56"/>
      <c r="L336" s="56"/>
      <c r="M336" s="56"/>
      <c r="N336" s="56"/>
      <c r="O336" s="56"/>
    </row>
    <row r="337" spans="2:15" ht="70.5">
      <c r="B337" s="72">
        <v>46252</v>
      </c>
      <c r="C337" s="73">
        <v>116191271</v>
      </c>
      <c r="D337" s="74" t="s">
        <v>20</v>
      </c>
      <c r="E337" s="52">
        <v>2500</v>
      </c>
      <c r="F337" s="65"/>
      <c r="G337" s="54">
        <f t="shared" si="5"/>
        <v>177085583.51900014</v>
      </c>
      <c r="H337" s="55"/>
      <c r="I337" s="56"/>
      <c r="J337" s="56"/>
      <c r="K337" s="56"/>
      <c r="L337" s="56"/>
      <c r="M337" s="56"/>
      <c r="N337" s="56"/>
      <c r="O337" s="56"/>
    </row>
    <row r="338" spans="2:15" ht="26.25">
      <c r="B338" s="72">
        <v>46253</v>
      </c>
      <c r="C338" s="73">
        <v>452400470195</v>
      </c>
      <c r="D338" s="74" t="s">
        <v>19</v>
      </c>
      <c r="E338" s="52">
        <v>195649</v>
      </c>
      <c r="F338" s="65"/>
      <c r="G338" s="54">
        <f t="shared" si="5"/>
        <v>177281232.51900014</v>
      </c>
      <c r="H338" s="55"/>
      <c r="I338" s="56"/>
      <c r="J338" s="56"/>
      <c r="K338" s="56"/>
      <c r="L338" s="56"/>
      <c r="M338" s="56"/>
      <c r="N338" s="56"/>
      <c r="O338" s="56"/>
    </row>
    <row r="339" spans="2:15" ht="26.25">
      <c r="B339" s="72">
        <v>46253</v>
      </c>
      <c r="C339" s="73">
        <v>242742443</v>
      </c>
      <c r="D339" s="74" t="s">
        <v>19</v>
      </c>
      <c r="E339" s="52">
        <v>8000</v>
      </c>
      <c r="F339" s="65"/>
      <c r="G339" s="54">
        <f t="shared" si="5"/>
        <v>177289232.51900014</v>
      </c>
      <c r="H339" s="55"/>
      <c r="I339" s="56"/>
      <c r="J339" s="56"/>
      <c r="K339" s="56"/>
      <c r="L339" s="56"/>
      <c r="M339" s="56"/>
      <c r="N339" s="56"/>
      <c r="O339" s="56"/>
    </row>
    <row r="340" spans="2:15" ht="26.25">
      <c r="B340" s="72">
        <v>46253</v>
      </c>
      <c r="C340" s="73">
        <v>1520020048</v>
      </c>
      <c r="D340" s="74" t="s">
        <v>19</v>
      </c>
      <c r="E340" s="52">
        <v>8000</v>
      </c>
      <c r="F340" s="65"/>
      <c r="G340" s="54">
        <f t="shared" si="5"/>
        <v>177297232.51900014</v>
      </c>
      <c r="H340" s="55"/>
      <c r="I340" s="56"/>
      <c r="J340" s="56"/>
      <c r="K340" s="56"/>
      <c r="L340" s="56"/>
      <c r="M340" s="56"/>
      <c r="N340" s="56"/>
      <c r="O340" s="56"/>
    </row>
    <row r="341" spans="2:15" ht="26.25">
      <c r="B341" s="72">
        <v>46253</v>
      </c>
      <c r="C341" s="73">
        <v>242742688</v>
      </c>
      <c r="D341" s="74" t="s">
        <v>19</v>
      </c>
      <c r="E341" s="52">
        <v>8000</v>
      </c>
      <c r="F341" s="65"/>
      <c r="G341" s="54">
        <f t="shared" si="5"/>
        <v>177305232.51900014</v>
      </c>
      <c r="H341" s="55"/>
      <c r="I341" s="56"/>
      <c r="J341" s="56"/>
      <c r="K341" s="56"/>
      <c r="L341" s="56"/>
      <c r="M341" s="56"/>
      <c r="N341" s="56"/>
      <c r="O341" s="56"/>
    </row>
    <row r="342" spans="2:15" ht="26.25">
      <c r="B342" s="72">
        <v>46253</v>
      </c>
      <c r="C342" s="73">
        <v>2900030009</v>
      </c>
      <c r="D342" s="74" t="s">
        <v>19</v>
      </c>
      <c r="E342" s="52">
        <v>8000</v>
      </c>
      <c r="F342" s="65"/>
      <c r="G342" s="54">
        <f t="shared" si="5"/>
        <v>177313232.51900014</v>
      </c>
      <c r="H342" s="55"/>
      <c r="I342" s="56"/>
      <c r="J342" s="56"/>
      <c r="K342" s="56"/>
      <c r="L342" s="56"/>
      <c r="M342" s="56"/>
      <c r="N342" s="56"/>
      <c r="O342" s="56"/>
    </row>
    <row r="343" spans="2:15" ht="26.25">
      <c r="B343" s="72">
        <v>46253</v>
      </c>
      <c r="C343" s="73">
        <v>429286268</v>
      </c>
      <c r="D343" s="74" t="s">
        <v>19</v>
      </c>
      <c r="E343" s="52">
        <v>8000</v>
      </c>
      <c r="F343" s="65"/>
      <c r="G343" s="54">
        <f t="shared" si="5"/>
        <v>177321232.51900014</v>
      </c>
      <c r="H343" s="55"/>
      <c r="I343" s="56"/>
      <c r="J343" s="56"/>
      <c r="K343" s="56"/>
      <c r="L343" s="56"/>
      <c r="M343" s="56"/>
      <c r="N343" s="56"/>
      <c r="O343" s="56"/>
    </row>
    <row r="344" spans="2:15" ht="26.25">
      <c r="B344" s="72">
        <v>46253</v>
      </c>
      <c r="C344" s="73">
        <v>242743100</v>
      </c>
      <c r="D344" s="74" t="s">
        <v>19</v>
      </c>
      <c r="E344" s="52">
        <v>8000</v>
      </c>
      <c r="F344" s="65"/>
      <c r="G344" s="54">
        <f t="shared" si="5"/>
        <v>177329232.51900014</v>
      </c>
      <c r="H344" s="55"/>
      <c r="I344" s="56"/>
      <c r="J344" s="56"/>
      <c r="K344" s="56"/>
      <c r="L344" s="56"/>
      <c r="M344" s="56"/>
      <c r="N344" s="56"/>
      <c r="O344" s="56"/>
    </row>
    <row r="345" spans="2:15" ht="26.25">
      <c r="B345" s="72">
        <v>46253</v>
      </c>
      <c r="C345" s="73">
        <v>452400540799</v>
      </c>
      <c r="D345" s="74" t="s">
        <v>19</v>
      </c>
      <c r="E345" s="52">
        <v>86040</v>
      </c>
      <c r="F345" s="65"/>
      <c r="G345" s="54">
        <f t="shared" si="5"/>
        <v>177415272.51900014</v>
      </c>
      <c r="H345" s="55"/>
      <c r="I345" s="56"/>
      <c r="J345" s="56"/>
      <c r="K345" s="56"/>
      <c r="L345" s="56"/>
      <c r="M345" s="56"/>
      <c r="N345" s="56"/>
      <c r="O345" s="56"/>
    </row>
    <row r="346" spans="2:15" ht="26.25">
      <c r="B346" s="72">
        <v>46253</v>
      </c>
      <c r="C346" s="73">
        <v>452400541832</v>
      </c>
      <c r="D346" s="74" t="s">
        <v>19</v>
      </c>
      <c r="E346" s="52">
        <v>11280</v>
      </c>
      <c r="F346" s="65"/>
      <c r="G346" s="54">
        <f t="shared" si="5"/>
        <v>177426552.51900014</v>
      </c>
      <c r="H346" s="55"/>
      <c r="I346" s="56"/>
      <c r="J346" s="56"/>
      <c r="K346" s="56"/>
      <c r="L346" s="56"/>
      <c r="M346" s="56"/>
      <c r="N346" s="56"/>
      <c r="O346" s="56"/>
    </row>
    <row r="347" spans="2:15" ht="26.25">
      <c r="B347" s="72">
        <v>46253</v>
      </c>
      <c r="C347" s="73">
        <v>429287203</v>
      </c>
      <c r="D347" s="74" t="s">
        <v>19</v>
      </c>
      <c r="E347" s="52">
        <v>5000</v>
      </c>
      <c r="F347" s="65"/>
      <c r="G347" s="54">
        <f t="shared" si="5"/>
        <v>177431552.51900014</v>
      </c>
      <c r="H347" s="55"/>
      <c r="I347" s="56"/>
      <c r="J347" s="56"/>
      <c r="K347" s="56"/>
      <c r="L347" s="56"/>
      <c r="M347" s="56"/>
      <c r="N347" s="56"/>
      <c r="O347" s="56"/>
    </row>
    <row r="348" spans="2:15" ht="26.25">
      <c r="B348" s="72">
        <v>46253</v>
      </c>
      <c r="C348" s="73">
        <v>242743144</v>
      </c>
      <c r="D348" s="74" t="s">
        <v>19</v>
      </c>
      <c r="E348" s="52">
        <v>5000</v>
      </c>
      <c r="F348" s="65"/>
      <c r="G348" s="54">
        <f t="shared" si="5"/>
        <v>177436552.51900014</v>
      </c>
      <c r="H348" s="55"/>
      <c r="I348" s="56"/>
      <c r="J348" s="56"/>
      <c r="K348" s="56"/>
      <c r="L348" s="56"/>
      <c r="M348" s="56"/>
      <c r="N348" s="56"/>
      <c r="O348" s="56"/>
    </row>
    <row r="349" spans="2:15" ht="26.25">
      <c r="B349" s="72">
        <v>46253</v>
      </c>
      <c r="C349" s="73">
        <v>242743150</v>
      </c>
      <c r="D349" s="74" t="s">
        <v>19</v>
      </c>
      <c r="E349" s="52">
        <v>5000</v>
      </c>
      <c r="F349" s="65"/>
      <c r="G349" s="54">
        <f t="shared" si="5"/>
        <v>177441552.51900014</v>
      </c>
      <c r="H349" s="55"/>
      <c r="I349" s="56"/>
      <c r="J349" s="56"/>
      <c r="K349" s="56"/>
      <c r="L349" s="56"/>
      <c r="M349" s="56"/>
      <c r="N349" s="56"/>
      <c r="O349" s="56"/>
    </row>
    <row r="350" spans="2:15" ht="26.25">
      <c r="B350" s="72">
        <v>46253</v>
      </c>
      <c r="C350" s="73">
        <v>429287900</v>
      </c>
      <c r="D350" s="74" t="s">
        <v>19</v>
      </c>
      <c r="E350" s="52">
        <v>8000</v>
      </c>
      <c r="F350" s="65"/>
      <c r="G350" s="54">
        <f t="shared" si="5"/>
        <v>177449552.51900014</v>
      </c>
      <c r="H350" s="55"/>
      <c r="I350" s="56"/>
      <c r="J350" s="56"/>
      <c r="K350" s="56"/>
      <c r="L350" s="56"/>
      <c r="M350" s="56"/>
      <c r="N350" s="56"/>
      <c r="O350" s="56"/>
    </row>
    <row r="351" spans="2:15" ht="26.25">
      <c r="B351" s="72">
        <v>46253</v>
      </c>
      <c r="C351" s="73">
        <v>242743485</v>
      </c>
      <c r="D351" s="74" t="s">
        <v>19</v>
      </c>
      <c r="E351" s="52">
        <v>8000</v>
      </c>
      <c r="F351" s="65"/>
      <c r="G351" s="54">
        <f t="shared" si="5"/>
        <v>177457552.51900014</v>
      </c>
      <c r="H351" s="55"/>
      <c r="I351" s="56"/>
      <c r="J351" s="56"/>
      <c r="K351" s="56"/>
      <c r="L351" s="56"/>
      <c r="M351" s="56"/>
      <c r="N351" s="56"/>
      <c r="O351" s="56"/>
    </row>
    <row r="352" spans="2:15" ht="26.25">
      <c r="B352" s="72">
        <v>46253</v>
      </c>
      <c r="C352" s="73">
        <v>429292944</v>
      </c>
      <c r="D352" s="74" t="s">
        <v>19</v>
      </c>
      <c r="E352" s="52">
        <v>8000</v>
      </c>
      <c r="F352" s="65"/>
      <c r="G352" s="54">
        <f t="shared" si="5"/>
        <v>177465552.51900014</v>
      </c>
      <c r="H352" s="55"/>
      <c r="I352" s="56"/>
      <c r="J352" s="56"/>
      <c r="K352" s="56"/>
      <c r="L352" s="56"/>
      <c r="M352" s="56"/>
      <c r="N352" s="56"/>
      <c r="O352" s="56"/>
    </row>
    <row r="353" spans="2:15" ht="26.25">
      <c r="B353" s="72">
        <v>46253</v>
      </c>
      <c r="C353" s="73">
        <v>242743728</v>
      </c>
      <c r="D353" s="74" t="s">
        <v>19</v>
      </c>
      <c r="E353" s="52">
        <v>9800</v>
      </c>
      <c r="F353" s="65"/>
      <c r="G353" s="54">
        <f t="shared" si="5"/>
        <v>177475352.51900014</v>
      </c>
      <c r="H353" s="55"/>
      <c r="I353" s="56"/>
      <c r="J353" s="56"/>
      <c r="K353" s="56"/>
      <c r="L353" s="56"/>
      <c r="M353" s="56"/>
      <c r="N353" s="56"/>
      <c r="O353" s="56"/>
    </row>
    <row r="354" spans="2:15" ht="26.25">
      <c r="B354" s="72">
        <v>46253</v>
      </c>
      <c r="C354" s="73">
        <v>242743734</v>
      </c>
      <c r="D354" s="74" t="s">
        <v>19</v>
      </c>
      <c r="E354" s="52">
        <v>8100</v>
      </c>
      <c r="F354" s="65"/>
      <c r="G354" s="54">
        <f t="shared" si="5"/>
        <v>177483452.51900014</v>
      </c>
      <c r="H354" s="55"/>
      <c r="I354" s="56"/>
      <c r="J354" s="56"/>
      <c r="K354" s="56"/>
      <c r="L354" s="56"/>
      <c r="M354" s="56"/>
      <c r="N354" s="56"/>
      <c r="O354" s="56"/>
    </row>
    <row r="355" spans="2:15" ht="26.25">
      <c r="B355" s="72">
        <v>46253</v>
      </c>
      <c r="C355" s="73">
        <v>5630040242</v>
      </c>
      <c r="D355" s="74" t="s">
        <v>19</v>
      </c>
      <c r="E355" s="52">
        <v>8000</v>
      </c>
      <c r="F355" s="65"/>
      <c r="G355" s="54">
        <f t="shared" si="5"/>
        <v>177491452.51900014</v>
      </c>
      <c r="H355" s="55"/>
      <c r="I355" s="56"/>
      <c r="J355" s="56"/>
      <c r="K355" s="56"/>
      <c r="L355" s="56"/>
      <c r="M355" s="56"/>
      <c r="N355" s="56"/>
      <c r="O355" s="56"/>
    </row>
    <row r="356" spans="2:15" ht="26.25">
      <c r="B356" s="72">
        <v>46253</v>
      </c>
      <c r="C356" s="73">
        <v>452400362676</v>
      </c>
      <c r="D356" s="74" t="s">
        <v>19</v>
      </c>
      <c r="E356" s="52">
        <v>15000</v>
      </c>
      <c r="F356" s="65"/>
      <c r="G356" s="54">
        <f t="shared" si="5"/>
        <v>177506452.51900014</v>
      </c>
      <c r="H356" s="55"/>
      <c r="I356" s="56"/>
      <c r="J356" s="56"/>
      <c r="K356" s="56"/>
      <c r="L356" s="56"/>
      <c r="M356" s="56"/>
      <c r="N356" s="56"/>
      <c r="O356" s="56"/>
    </row>
    <row r="357" spans="2:15" ht="26.25">
      <c r="B357" s="72">
        <v>46253</v>
      </c>
      <c r="C357" s="73">
        <v>429297236</v>
      </c>
      <c r="D357" s="74" t="s">
        <v>19</v>
      </c>
      <c r="E357" s="52">
        <v>8000</v>
      </c>
      <c r="F357" s="65"/>
      <c r="G357" s="54">
        <f t="shared" si="5"/>
        <v>177514452.51900014</v>
      </c>
      <c r="H357" s="55"/>
      <c r="I357" s="56"/>
      <c r="J357" s="56"/>
      <c r="K357" s="56"/>
      <c r="L357" s="56"/>
      <c r="M357" s="56"/>
      <c r="N357" s="56"/>
      <c r="O357" s="56"/>
    </row>
    <row r="358" spans="2:15" ht="26.25">
      <c r="B358" s="72">
        <v>46253</v>
      </c>
      <c r="C358" s="73">
        <v>429299901</v>
      </c>
      <c r="D358" s="74" t="s">
        <v>19</v>
      </c>
      <c r="E358" s="52">
        <v>8000</v>
      </c>
      <c r="F358" s="65"/>
      <c r="G358" s="54">
        <f t="shared" si="5"/>
        <v>177522452.51900014</v>
      </c>
      <c r="H358" s="55"/>
      <c r="I358" s="56"/>
      <c r="J358" s="56"/>
      <c r="K358" s="56"/>
      <c r="L358" s="56"/>
      <c r="M358" s="56"/>
      <c r="N358" s="56"/>
      <c r="O358" s="56"/>
    </row>
    <row r="359" spans="2:15" ht="26.25">
      <c r="B359" s="72">
        <v>46253</v>
      </c>
      <c r="C359" s="73">
        <v>429301702</v>
      </c>
      <c r="D359" s="74" t="s">
        <v>19</v>
      </c>
      <c r="E359" s="52">
        <v>8000</v>
      </c>
      <c r="F359" s="65"/>
      <c r="G359" s="54">
        <f t="shared" si="5"/>
        <v>177530452.51900014</v>
      </c>
      <c r="H359" s="55"/>
      <c r="I359" s="56"/>
      <c r="J359" s="56"/>
      <c r="K359" s="56"/>
      <c r="L359" s="56"/>
      <c r="M359" s="56"/>
      <c r="N359" s="56"/>
      <c r="O359" s="56"/>
    </row>
    <row r="360" spans="2:15" ht="26.25">
      <c r="B360" s="72">
        <v>46253</v>
      </c>
      <c r="C360" s="73">
        <v>924274471</v>
      </c>
      <c r="D360" s="74" t="s">
        <v>19</v>
      </c>
      <c r="E360" s="52">
        <v>126800</v>
      </c>
      <c r="F360" s="65"/>
      <c r="G360" s="54">
        <f t="shared" si="5"/>
        <v>177657252.51900014</v>
      </c>
      <c r="H360" s="55"/>
      <c r="I360" s="56"/>
      <c r="J360" s="56"/>
      <c r="K360" s="56"/>
      <c r="L360" s="56"/>
      <c r="M360" s="56"/>
      <c r="N360" s="56"/>
      <c r="O360" s="56"/>
    </row>
    <row r="361" spans="2:15" ht="26.25">
      <c r="B361" s="72">
        <v>46253</v>
      </c>
      <c r="C361" s="73">
        <v>429304553</v>
      </c>
      <c r="D361" s="74" t="s">
        <v>19</v>
      </c>
      <c r="E361" s="52">
        <v>8000</v>
      </c>
      <c r="F361" s="65"/>
      <c r="G361" s="54">
        <f t="shared" si="5"/>
        <v>177665252.51900014</v>
      </c>
      <c r="H361" s="55"/>
      <c r="I361" s="56"/>
      <c r="J361" s="56"/>
      <c r="K361" s="56"/>
      <c r="L361" s="56"/>
      <c r="M361" s="56"/>
      <c r="N361" s="56"/>
      <c r="O361" s="56"/>
    </row>
    <row r="362" spans="2:15" ht="26.25">
      <c r="B362" s="72">
        <v>46253</v>
      </c>
      <c r="C362" s="73">
        <v>2520060186</v>
      </c>
      <c r="D362" s="74" t="s">
        <v>19</v>
      </c>
      <c r="E362" s="52">
        <v>8000</v>
      </c>
      <c r="F362" s="65"/>
      <c r="G362" s="54">
        <f t="shared" si="5"/>
        <v>177673252.51900014</v>
      </c>
      <c r="H362" s="55"/>
      <c r="I362" s="56"/>
      <c r="J362" s="56"/>
      <c r="K362" s="56"/>
      <c r="L362" s="56"/>
      <c r="M362" s="56"/>
      <c r="N362" s="56"/>
      <c r="O362" s="56"/>
    </row>
    <row r="363" spans="2:15" ht="26.25">
      <c r="B363" s="72">
        <v>46253</v>
      </c>
      <c r="C363" s="73">
        <v>3990060376</v>
      </c>
      <c r="D363" s="74" t="s">
        <v>19</v>
      </c>
      <c r="E363" s="52">
        <v>5000</v>
      </c>
      <c r="F363" s="65"/>
      <c r="G363" s="54">
        <f t="shared" si="5"/>
        <v>177678252.51900014</v>
      </c>
      <c r="H363" s="55"/>
      <c r="I363" s="56"/>
      <c r="J363" s="56"/>
      <c r="K363" s="56"/>
      <c r="L363" s="56"/>
      <c r="M363" s="56"/>
      <c r="N363" s="56"/>
      <c r="O363" s="56"/>
    </row>
    <row r="364" spans="2:15" ht="26.25">
      <c r="B364" s="72">
        <v>46253</v>
      </c>
      <c r="C364" s="73">
        <v>242745154</v>
      </c>
      <c r="D364" s="74" t="s">
        <v>19</v>
      </c>
      <c r="E364" s="52">
        <v>10000</v>
      </c>
      <c r="F364" s="65"/>
      <c r="G364" s="54">
        <f t="shared" si="5"/>
        <v>177688252.51900014</v>
      </c>
      <c r="H364" s="55"/>
      <c r="I364" s="56"/>
      <c r="J364" s="56"/>
      <c r="K364" s="56"/>
      <c r="L364" s="56"/>
      <c r="M364" s="56"/>
      <c r="N364" s="56"/>
      <c r="O364" s="56"/>
    </row>
    <row r="365" spans="2:15" ht="26.25">
      <c r="B365" s="72">
        <v>46253</v>
      </c>
      <c r="C365" s="73">
        <v>5280010068</v>
      </c>
      <c r="D365" s="74" t="s">
        <v>19</v>
      </c>
      <c r="E365" s="52">
        <v>3800</v>
      </c>
      <c r="F365" s="65"/>
      <c r="G365" s="54">
        <f t="shared" si="5"/>
        <v>177692052.51900014</v>
      </c>
      <c r="H365" s="55"/>
      <c r="I365" s="56"/>
      <c r="J365" s="56"/>
      <c r="K365" s="56"/>
      <c r="L365" s="56"/>
      <c r="M365" s="56"/>
      <c r="N365" s="56"/>
      <c r="O365" s="56"/>
    </row>
    <row r="366" spans="2:15" ht="26.25">
      <c r="B366" s="72">
        <v>46253</v>
      </c>
      <c r="C366" s="73">
        <v>5280010071</v>
      </c>
      <c r="D366" s="74" t="s">
        <v>19</v>
      </c>
      <c r="E366" s="52">
        <v>29100</v>
      </c>
      <c r="F366" s="65"/>
      <c r="G366" s="54">
        <f t="shared" si="5"/>
        <v>177721152.51900014</v>
      </c>
      <c r="H366" s="55"/>
      <c r="I366" s="56"/>
      <c r="J366" s="56"/>
      <c r="K366" s="56"/>
      <c r="L366" s="56"/>
      <c r="M366" s="56"/>
      <c r="N366" s="56"/>
      <c r="O366" s="56"/>
    </row>
    <row r="367" spans="2:15" ht="26.25">
      <c r="B367" s="72">
        <v>46253</v>
      </c>
      <c r="C367" s="73">
        <v>452400548147</v>
      </c>
      <c r="D367" s="74" t="s">
        <v>19</v>
      </c>
      <c r="E367" s="52">
        <v>248520</v>
      </c>
      <c r="F367" s="65"/>
      <c r="G367" s="54">
        <f t="shared" si="5"/>
        <v>177969672.51900014</v>
      </c>
      <c r="H367" s="55"/>
      <c r="I367" s="56"/>
      <c r="J367" s="56"/>
      <c r="K367" s="56"/>
      <c r="L367" s="56"/>
      <c r="M367" s="56"/>
      <c r="N367" s="56"/>
      <c r="O367" s="56"/>
    </row>
    <row r="368" spans="2:15" ht="26.25">
      <c r="B368" s="72">
        <v>46253</v>
      </c>
      <c r="C368" s="73">
        <v>452400543979</v>
      </c>
      <c r="D368" s="74" t="s">
        <v>19</v>
      </c>
      <c r="E368" s="52">
        <v>275565</v>
      </c>
      <c r="F368" s="65"/>
      <c r="G368" s="54">
        <f t="shared" si="5"/>
        <v>178245237.51900014</v>
      </c>
      <c r="H368" s="55"/>
      <c r="I368" s="56"/>
      <c r="J368" s="56"/>
      <c r="K368" s="56"/>
      <c r="L368" s="56"/>
      <c r="M368" s="56"/>
      <c r="N368" s="56"/>
      <c r="O368" s="56"/>
    </row>
    <row r="369" spans="2:15" ht="26.25">
      <c r="B369" s="72">
        <v>46253</v>
      </c>
      <c r="C369" s="73">
        <v>429312820</v>
      </c>
      <c r="D369" s="74" t="s">
        <v>19</v>
      </c>
      <c r="E369" s="52">
        <v>5000</v>
      </c>
      <c r="F369" s="65"/>
      <c r="G369" s="54">
        <f t="shared" si="5"/>
        <v>178250237.51900014</v>
      </c>
      <c r="H369" s="55"/>
      <c r="I369" s="56"/>
      <c r="J369" s="56"/>
      <c r="K369" s="56"/>
      <c r="L369" s="56"/>
      <c r="M369" s="56"/>
      <c r="N369" s="56"/>
      <c r="O369" s="56"/>
    </row>
    <row r="370" spans="2:15" ht="26.25">
      <c r="B370" s="72">
        <v>46253</v>
      </c>
      <c r="C370" s="73">
        <v>242745627</v>
      </c>
      <c r="D370" s="74" t="s">
        <v>19</v>
      </c>
      <c r="E370" s="52">
        <v>8000</v>
      </c>
      <c r="F370" s="65"/>
      <c r="G370" s="54">
        <f t="shared" si="5"/>
        <v>178258237.51900014</v>
      </c>
      <c r="H370" s="55"/>
      <c r="I370" s="56"/>
      <c r="J370" s="56"/>
      <c r="K370" s="56"/>
      <c r="L370" s="56"/>
      <c r="M370" s="56"/>
      <c r="N370" s="56"/>
      <c r="O370" s="56"/>
    </row>
    <row r="371" spans="2:15" ht="26.25">
      <c r="B371" s="72">
        <v>46253</v>
      </c>
      <c r="C371" s="73">
        <v>1300020472</v>
      </c>
      <c r="D371" s="74" t="s">
        <v>19</v>
      </c>
      <c r="E371" s="52">
        <v>19600</v>
      </c>
      <c r="F371" s="65"/>
      <c r="G371" s="54">
        <f t="shared" si="5"/>
        <v>178277837.51900014</v>
      </c>
      <c r="H371" s="55"/>
      <c r="I371" s="56"/>
      <c r="J371" s="56"/>
      <c r="K371" s="56"/>
      <c r="L371" s="56"/>
      <c r="M371" s="56"/>
      <c r="N371" s="56"/>
      <c r="O371" s="56"/>
    </row>
    <row r="372" spans="2:15" ht="26.25">
      <c r="B372" s="72">
        <v>46253</v>
      </c>
      <c r="C372" s="73">
        <v>2680020203</v>
      </c>
      <c r="D372" s="74" t="s">
        <v>19</v>
      </c>
      <c r="E372" s="52">
        <v>9800</v>
      </c>
      <c r="F372" s="65"/>
      <c r="G372" s="54">
        <f t="shared" si="5"/>
        <v>178287637.51900014</v>
      </c>
      <c r="H372" s="55"/>
      <c r="I372" s="56"/>
      <c r="J372" s="56"/>
      <c r="K372" s="56"/>
      <c r="L372" s="56"/>
      <c r="M372" s="56"/>
      <c r="N372" s="56"/>
      <c r="O372" s="56"/>
    </row>
    <row r="373" spans="2:15" ht="26.25">
      <c r="B373" s="72">
        <v>46253</v>
      </c>
      <c r="C373" s="73">
        <v>242746330</v>
      </c>
      <c r="D373" s="74" t="s">
        <v>19</v>
      </c>
      <c r="E373" s="52">
        <v>9100</v>
      </c>
      <c r="F373" s="65"/>
      <c r="G373" s="54">
        <f t="shared" si="5"/>
        <v>178296737.51900014</v>
      </c>
      <c r="H373" s="55"/>
      <c r="I373" s="56"/>
      <c r="J373" s="56"/>
      <c r="K373" s="56"/>
      <c r="L373" s="56"/>
      <c r="M373" s="56"/>
      <c r="N373" s="56"/>
      <c r="O373" s="56"/>
    </row>
    <row r="374" spans="2:15" ht="26.25">
      <c r="B374" s="72">
        <v>46253</v>
      </c>
      <c r="C374" s="73">
        <v>5770030331</v>
      </c>
      <c r="D374" s="74" t="s">
        <v>19</v>
      </c>
      <c r="E374" s="52">
        <v>89000</v>
      </c>
      <c r="F374" s="65"/>
      <c r="G374" s="54">
        <f t="shared" si="5"/>
        <v>178385737.51900014</v>
      </c>
      <c r="H374" s="55"/>
      <c r="I374" s="56"/>
      <c r="J374" s="56"/>
      <c r="K374" s="56"/>
      <c r="L374" s="56"/>
      <c r="M374" s="56"/>
      <c r="N374" s="56"/>
      <c r="O374" s="56"/>
    </row>
    <row r="375" spans="2:15" ht="26.25">
      <c r="B375" s="72">
        <v>46253</v>
      </c>
      <c r="C375" s="73">
        <v>452400430005</v>
      </c>
      <c r="D375" s="74" t="s">
        <v>19</v>
      </c>
      <c r="E375" s="52">
        <v>25650</v>
      </c>
      <c r="F375" s="65"/>
      <c r="G375" s="54">
        <f t="shared" si="5"/>
        <v>178411387.51900014</v>
      </c>
      <c r="H375" s="55"/>
      <c r="I375" s="56"/>
      <c r="J375" s="56"/>
      <c r="K375" s="56"/>
      <c r="L375" s="56"/>
      <c r="M375" s="56"/>
      <c r="N375" s="56"/>
      <c r="O375" s="56"/>
    </row>
    <row r="376" spans="2:15" ht="26.25">
      <c r="B376" s="72">
        <v>46253</v>
      </c>
      <c r="C376" s="73">
        <v>242748219</v>
      </c>
      <c r="D376" s="74" t="s">
        <v>19</v>
      </c>
      <c r="E376" s="52">
        <v>18200</v>
      </c>
      <c r="F376" s="65"/>
      <c r="G376" s="54">
        <f t="shared" si="5"/>
        <v>178429587.51900014</v>
      </c>
      <c r="H376" s="55"/>
      <c r="I376" s="56"/>
      <c r="J376" s="56"/>
      <c r="K376" s="56"/>
      <c r="L376" s="56"/>
      <c r="M376" s="56"/>
      <c r="N376" s="56"/>
      <c r="O376" s="56"/>
    </row>
    <row r="377" spans="2:15" ht="26.25">
      <c r="B377" s="72">
        <v>46253</v>
      </c>
      <c r="C377" s="73">
        <v>242748351</v>
      </c>
      <c r="D377" s="74" t="s">
        <v>19</v>
      </c>
      <c r="E377" s="52">
        <v>8000</v>
      </c>
      <c r="F377" s="65"/>
      <c r="G377" s="54">
        <f t="shared" si="5"/>
        <v>178437587.51900014</v>
      </c>
      <c r="H377" s="55"/>
      <c r="I377" s="56"/>
      <c r="J377" s="56"/>
      <c r="K377" s="56"/>
      <c r="L377" s="56"/>
      <c r="M377" s="56"/>
      <c r="N377" s="56"/>
      <c r="O377" s="56"/>
    </row>
    <row r="378" spans="2:15" ht="26.25">
      <c r="B378" s="72">
        <v>46253</v>
      </c>
      <c r="C378" s="73">
        <v>429331347</v>
      </c>
      <c r="D378" s="74" t="s">
        <v>19</v>
      </c>
      <c r="E378" s="52">
        <v>10500</v>
      </c>
      <c r="F378" s="65"/>
      <c r="G378" s="54">
        <f t="shared" si="5"/>
        <v>178448087.51900014</v>
      </c>
      <c r="H378" s="55"/>
      <c r="I378" s="56"/>
      <c r="J378" s="56"/>
      <c r="K378" s="56"/>
      <c r="L378" s="56"/>
      <c r="M378" s="56"/>
      <c r="N378" s="56"/>
      <c r="O378" s="56"/>
    </row>
    <row r="379" spans="2:15" ht="26.25">
      <c r="B379" s="72">
        <v>46253</v>
      </c>
      <c r="C379" s="73">
        <v>429331364</v>
      </c>
      <c r="D379" s="74" t="s">
        <v>19</v>
      </c>
      <c r="E379" s="52">
        <v>5600</v>
      </c>
      <c r="F379" s="65"/>
      <c r="G379" s="54">
        <f t="shared" si="5"/>
        <v>178453687.51900014</v>
      </c>
      <c r="H379" s="55"/>
      <c r="I379" s="56"/>
      <c r="J379" s="56"/>
      <c r="K379" s="56"/>
      <c r="L379" s="56"/>
      <c r="M379" s="56"/>
      <c r="N379" s="56"/>
      <c r="O379" s="56"/>
    </row>
    <row r="380" spans="2:15" ht="26.25">
      <c r="B380" s="72">
        <v>46253</v>
      </c>
      <c r="C380" s="73">
        <v>242749733</v>
      </c>
      <c r="D380" s="74" t="s">
        <v>19</v>
      </c>
      <c r="E380" s="52">
        <v>8400</v>
      </c>
      <c r="F380" s="65"/>
      <c r="G380" s="54">
        <f t="shared" si="5"/>
        <v>178462087.51900014</v>
      </c>
      <c r="H380" s="55"/>
      <c r="I380" s="56"/>
      <c r="J380" s="56"/>
      <c r="K380" s="56"/>
      <c r="L380" s="56"/>
      <c r="M380" s="56"/>
      <c r="N380" s="56"/>
      <c r="O380" s="56"/>
    </row>
    <row r="381" spans="2:15" ht="26.25">
      <c r="B381" s="72">
        <v>46253</v>
      </c>
      <c r="C381" s="73">
        <v>242749740</v>
      </c>
      <c r="D381" s="74" t="s">
        <v>19</v>
      </c>
      <c r="E381" s="52">
        <v>8400</v>
      </c>
      <c r="F381" s="65"/>
      <c r="G381" s="54">
        <f t="shared" si="5"/>
        <v>178470487.51900014</v>
      </c>
      <c r="H381" s="55"/>
      <c r="I381" s="56"/>
      <c r="J381" s="56"/>
      <c r="K381" s="56"/>
      <c r="L381" s="56"/>
      <c r="M381" s="56"/>
      <c r="N381" s="56"/>
      <c r="O381" s="56"/>
    </row>
    <row r="382" spans="2:15" ht="70.5">
      <c r="B382" s="72">
        <v>46253</v>
      </c>
      <c r="C382" s="73">
        <v>40225063516</v>
      </c>
      <c r="D382" s="74" t="s">
        <v>20</v>
      </c>
      <c r="E382" s="52">
        <v>825</v>
      </c>
      <c r="F382" s="65"/>
      <c r="G382" s="54">
        <f t="shared" si="5"/>
        <v>178471312.51900014</v>
      </c>
      <c r="H382" s="55"/>
      <c r="I382" s="56"/>
      <c r="J382" s="56"/>
      <c r="K382" s="56"/>
      <c r="L382" s="56"/>
      <c r="M382" s="56"/>
      <c r="N382" s="56"/>
      <c r="O382" s="56"/>
    </row>
    <row r="383" spans="2:15" ht="47.25">
      <c r="B383" s="72">
        <v>46253</v>
      </c>
      <c r="C383" s="73">
        <v>1479</v>
      </c>
      <c r="D383" s="74" t="s">
        <v>85</v>
      </c>
      <c r="E383" s="52">
        <v>296773.15999999997</v>
      </c>
      <c r="G383" s="54">
        <f t="shared" si="5"/>
        <v>178768085.67900014</v>
      </c>
      <c r="H383" s="55"/>
      <c r="I383" s="56"/>
      <c r="J383" s="56"/>
      <c r="K383" s="56"/>
      <c r="L383" s="56"/>
      <c r="M383" s="56"/>
      <c r="N383" s="56"/>
      <c r="O383" s="56"/>
    </row>
    <row r="384" spans="2:15" ht="47.25">
      <c r="B384" s="72">
        <v>46253</v>
      </c>
      <c r="C384" s="73">
        <v>1479</v>
      </c>
      <c r="D384" s="74" t="s">
        <v>85</v>
      </c>
      <c r="E384" s="52"/>
      <c r="F384" s="52">
        <v>296773.15999999997</v>
      </c>
      <c r="G384" s="54">
        <f t="shared" si="5"/>
        <v>178471312.51900014</v>
      </c>
      <c r="H384" s="55"/>
      <c r="I384" s="56"/>
      <c r="J384" s="56"/>
      <c r="K384" s="56"/>
      <c r="L384" s="56"/>
      <c r="M384" s="56"/>
      <c r="N384" s="56"/>
      <c r="O384" s="56"/>
    </row>
    <row r="385" spans="2:15" ht="47.25">
      <c r="B385" s="72">
        <v>46253</v>
      </c>
      <c r="C385" s="73">
        <v>1479</v>
      </c>
      <c r="D385" s="74" t="s">
        <v>86</v>
      </c>
      <c r="E385" s="52"/>
      <c r="F385" s="52">
        <v>3196.56</v>
      </c>
      <c r="G385" s="54">
        <f t="shared" si="5"/>
        <v>178468115.95900014</v>
      </c>
      <c r="H385" s="55"/>
      <c r="I385" s="56"/>
      <c r="J385" s="56"/>
      <c r="K385" s="56"/>
      <c r="L385" s="56"/>
      <c r="M385" s="56"/>
      <c r="N385" s="56"/>
      <c r="O385" s="56"/>
    </row>
    <row r="386" spans="2:15" ht="117">
      <c r="B386" s="72">
        <v>46254</v>
      </c>
      <c r="C386" s="75" t="s">
        <v>87</v>
      </c>
      <c r="D386" s="74" t="s">
        <v>88</v>
      </c>
      <c r="E386" s="52"/>
      <c r="F386" s="52">
        <v>61199.65</v>
      </c>
      <c r="G386" s="54">
        <f t="shared" si="5"/>
        <v>178406916.30900013</v>
      </c>
      <c r="H386" s="55"/>
      <c r="I386" s="56"/>
      <c r="J386" s="56"/>
      <c r="K386" s="56"/>
      <c r="L386" s="56"/>
      <c r="M386" s="56"/>
      <c r="N386" s="56"/>
      <c r="O386" s="56"/>
    </row>
    <row r="387" spans="2:15" ht="47.25">
      <c r="B387" s="72">
        <v>46254</v>
      </c>
      <c r="C387" s="75" t="s">
        <v>89</v>
      </c>
      <c r="D387" s="74" t="s">
        <v>90</v>
      </c>
      <c r="E387" s="52"/>
      <c r="F387" s="52">
        <v>1499.77</v>
      </c>
      <c r="G387" s="54">
        <f t="shared" si="5"/>
        <v>178405416.53900012</v>
      </c>
      <c r="H387" s="55"/>
      <c r="I387" s="56"/>
      <c r="J387" s="56"/>
      <c r="K387" s="56"/>
      <c r="L387" s="56"/>
      <c r="M387" s="56"/>
      <c r="N387" s="56"/>
      <c r="O387" s="56"/>
    </row>
    <row r="388" spans="2:15" ht="26.25">
      <c r="B388" s="72">
        <v>46254</v>
      </c>
      <c r="C388" s="75" t="s">
        <v>91</v>
      </c>
      <c r="D388" s="74" t="s">
        <v>92</v>
      </c>
      <c r="E388" s="52"/>
      <c r="F388" s="52">
        <v>131070</v>
      </c>
      <c r="G388" s="54">
        <f t="shared" si="5"/>
        <v>178274346.53900012</v>
      </c>
      <c r="H388" s="55"/>
      <c r="I388" s="56"/>
      <c r="J388" s="56"/>
      <c r="K388" s="56"/>
      <c r="L388" s="56"/>
      <c r="M388" s="56"/>
      <c r="N388" s="56"/>
      <c r="O388" s="56"/>
    </row>
    <row r="389" spans="2:15" ht="26.25">
      <c r="B389" s="72">
        <v>46254</v>
      </c>
      <c r="C389" s="75" t="s">
        <v>93</v>
      </c>
      <c r="D389" s="74" t="s">
        <v>94</v>
      </c>
      <c r="E389" s="52"/>
      <c r="F389" s="52">
        <v>34279</v>
      </c>
      <c r="G389" s="54">
        <f t="shared" si="5"/>
        <v>178240067.53900012</v>
      </c>
      <c r="H389" s="55"/>
      <c r="I389" s="56"/>
      <c r="J389" s="56"/>
      <c r="K389" s="56"/>
      <c r="L389" s="56"/>
      <c r="M389" s="56"/>
      <c r="N389" s="56"/>
      <c r="O389" s="56"/>
    </row>
    <row r="390" spans="2:15" ht="47.25">
      <c r="B390" s="72">
        <v>46254</v>
      </c>
      <c r="C390" s="75" t="s">
        <v>95</v>
      </c>
      <c r="D390" s="74" t="s">
        <v>96</v>
      </c>
      <c r="E390" s="52"/>
      <c r="F390" s="52">
        <v>406085.1</v>
      </c>
      <c r="G390" s="54">
        <f t="shared" si="5"/>
        <v>177833982.43900013</v>
      </c>
      <c r="H390" s="55"/>
      <c r="I390" s="56"/>
      <c r="J390" s="56"/>
      <c r="K390" s="56"/>
      <c r="L390" s="56"/>
      <c r="M390" s="56"/>
      <c r="N390" s="56"/>
      <c r="O390" s="56"/>
    </row>
    <row r="391" spans="2:15" ht="26.25">
      <c r="B391" s="72">
        <v>46254</v>
      </c>
      <c r="C391" s="73">
        <v>452400470191</v>
      </c>
      <c r="D391" s="74" t="s">
        <v>19</v>
      </c>
      <c r="E391" s="52">
        <v>502460</v>
      </c>
      <c r="F391" s="65"/>
      <c r="G391" s="54">
        <f t="shared" si="5"/>
        <v>178336442.43900013</v>
      </c>
      <c r="H391" s="55"/>
      <c r="I391" s="56"/>
      <c r="J391" s="56"/>
      <c r="K391" s="56"/>
      <c r="L391" s="56"/>
      <c r="M391" s="56"/>
      <c r="N391" s="56"/>
      <c r="O391" s="56"/>
    </row>
    <row r="392" spans="2:15" ht="26.25">
      <c r="B392" s="72">
        <v>46254</v>
      </c>
      <c r="C392" s="73">
        <v>242751040</v>
      </c>
      <c r="D392" s="74" t="s">
        <v>19</v>
      </c>
      <c r="E392" s="52">
        <v>8000</v>
      </c>
      <c r="F392" s="65"/>
      <c r="G392" s="54">
        <f t="shared" si="5"/>
        <v>178344442.43900013</v>
      </c>
      <c r="H392" s="55"/>
      <c r="I392" s="56"/>
      <c r="J392" s="56"/>
      <c r="K392" s="56"/>
      <c r="L392" s="56"/>
      <c r="M392" s="56"/>
      <c r="N392" s="56"/>
      <c r="O392" s="56"/>
    </row>
    <row r="393" spans="2:15" ht="26.25">
      <c r="B393" s="72">
        <v>46254</v>
      </c>
      <c r="C393" s="73">
        <v>242751139</v>
      </c>
      <c r="D393" s="74" t="s">
        <v>19</v>
      </c>
      <c r="E393" s="52">
        <v>8000</v>
      </c>
      <c r="F393" s="65"/>
      <c r="G393" s="54">
        <f t="shared" si="5"/>
        <v>178352442.43900013</v>
      </c>
      <c r="H393" s="55"/>
      <c r="I393" s="56"/>
      <c r="J393" s="56"/>
      <c r="K393" s="56"/>
      <c r="L393" s="56"/>
      <c r="M393" s="56"/>
      <c r="N393" s="56"/>
      <c r="O393" s="56"/>
    </row>
    <row r="394" spans="2:15" ht="26.25">
      <c r="B394" s="72">
        <v>46254</v>
      </c>
      <c r="C394" s="73">
        <v>429347984</v>
      </c>
      <c r="D394" s="74" t="s">
        <v>19</v>
      </c>
      <c r="E394" s="52">
        <v>8000</v>
      </c>
      <c r="F394" s="65"/>
      <c r="G394" s="54">
        <f t="shared" si="5"/>
        <v>178360442.43900013</v>
      </c>
      <c r="H394" s="55"/>
      <c r="I394" s="56"/>
      <c r="J394" s="56"/>
      <c r="K394" s="56"/>
      <c r="L394" s="56"/>
      <c r="M394" s="56"/>
      <c r="N394" s="56"/>
      <c r="O394" s="56"/>
    </row>
    <row r="395" spans="2:15" ht="26.25">
      <c r="B395" s="72">
        <v>46254</v>
      </c>
      <c r="C395" s="73">
        <v>452400543480</v>
      </c>
      <c r="D395" s="74" t="s">
        <v>19</v>
      </c>
      <c r="E395" s="52">
        <v>11200</v>
      </c>
      <c r="F395" s="65"/>
      <c r="G395" s="54">
        <f t="shared" si="5"/>
        <v>178371642.43900013</v>
      </c>
      <c r="H395" s="55"/>
      <c r="I395" s="56"/>
      <c r="J395" s="56"/>
      <c r="K395" s="56"/>
      <c r="L395" s="56"/>
      <c r="M395" s="56"/>
      <c r="N395" s="56"/>
      <c r="O395" s="56"/>
    </row>
    <row r="396" spans="2:15" ht="26.25">
      <c r="B396" s="72">
        <v>46254</v>
      </c>
      <c r="C396" s="73">
        <v>452400549159</v>
      </c>
      <c r="D396" s="74" t="s">
        <v>19</v>
      </c>
      <c r="E396" s="52">
        <v>2200</v>
      </c>
      <c r="F396" s="65"/>
      <c r="G396" s="54">
        <f t="shared" si="5"/>
        <v>178373842.43900013</v>
      </c>
      <c r="H396" s="55"/>
      <c r="I396" s="56"/>
      <c r="J396" s="56"/>
      <c r="K396" s="56"/>
      <c r="L396" s="56"/>
      <c r="M396" s="56"/>
      <c r="N396" s="56"/>
      <c r="O396" s="56"/>
    </row>
    <row r="397" spans="2:15" ht="26.25">
      <c r="B397" s="72">
        <v>46254</v>
      </c>
      <c r="C397" s="73">
        <v>452400549347</v>
      </c>
      <c r="D397" s="74" t="s">
        <v>19</v>
      </c>
      <c r="E397" s="52">
        <v>18900</v>
      </c>
      <c r="F397" s="65"/>
      <c r="G397" s="54">
        <f t="shared" si="5"/>
        <v>178392742.43900013</v>
      </c>
      <c r="H397" s="55"/>
      <c r="I397" s="56"/>
      <c r="J397" s="56"/>
      <c r="K397" s="56"/>
      <c r="L397" s="56"/>
      <c r="M397" s="56"/>
      <c r="N397" s="56"/>
      <c r="O397" s="56"/>
    </row>
    <row r="398" spans="2:15" ht="26.25">
      <c r="B398" s="72">
        <v>46254</v>
      </c>
      <c r="C398" s="73">
        <v>452400549357</v>
      </c>
      <c r="D398" s="74" t="s">
        <v>19</v>
      </c>
      <c r="E398" s="52">
        <v>53200</v>
      </c>
      <c r="F398" s="65"/>
      <c r="G398" s="54">
        <f t="shared" ref="G398:G461" si="6">+G397+E398-F398</f>
        <v>178445942.43900013</v>
      </c>
      <c r="H398" s="55"/>
      <c r="I398" s="56"/>
      <c r="J398" s="56"/>
      <c r="K398" s="56"/>
      <c r="L398" s="56"/>
      <c r="M398" s="56"/>
      <c r="N398" s="56"/>
      <c r="O398" s="56"/>
    </row>
    <row r="399" spans="2:15" ht="26.25">
      <c r="B399" s="72">
        <v>46254</v>
      </c>
      <c r="C399" s="73">
        <v>452400549361</v>
      </c>
      <c r="D399" s="74" t="s">
        <v>19</v>
      </c>
      <c r="E399" s="52">
        <v>20300</v>
      </c>
      <c r="F399" s="65"/>
      <c r="G399" s="54">
        <f t="shared" si="6"/>
        <v>178466242.43900013</v>
      </c>
      <c r="H399" s="55"/>
      <c r="I399" s="56"/>
      <c r="J399" s="56"/>
      <c r="K399" s="56"/>
      <c r="L399" s="56"/>
      <c r="M399" s="56"/>
      <c r="N399" s="56"/>
      <c r="O399" s="56"/>
    </row>
    <row r="400" spans="2:15" ht="26.25">
      <c r="B400" s="72">
        <v>46254</v>
      </c>
      <c r="C400" s="73">
        <v>452400542213</v>
      </c>
      <c r="D400" s="74" t="s">
        <v>19</v>
      </c>
      <c r="E400" s="52">
        <v>37600</v>
      </c>
      <c r="F400" s="65"/>
      <c r="G400" s="54">
        <f t="shared" si="6"/>
        <v>178503842.43900013</v>
      </c>
      <c r="H400" s="55"/>
      <c r="I400" s="56"/>
      <c r="J400" s="56"/>
      <c r="K400" s="56"/>
      <c r="L400" s="56"/>
      <c r="M400" s="56"/>
      <c r="N400" s="56"/>
      <c r="O400" s="56"/>
    </row>
    <row r="401" spans="2:15" ht="26.25">
      <c r="B401" s="72">
        <v>46254</v>
      </c>
      <c r="C401" s="73">
        <v>5080020025</v>
      </c>
      <c r="D401" s="74" t="s">
        <v>19</v>
      </c>
      <c r="E401" s="52">
        <v>5000</v>
      </c>
      <c r="F401" s="65"/>
      <c r="G401" s="54">
        <f t="shared" si="6"/>
        <v>178508842.43900013</v>
      </c>
      <c r="H401" s="55"/>
      <c r="I401" s="56"/>
      <c r="J401" s="56"/>
      <c r="K401" s="56"/>
      <c r="L401" s="56"/>
      <c r="M401" s="56"/>
      <c r="N401" s="56"/>
      <c r="O401" s="56"/>
    </row>
    <row r="402" spans="2:15" ht="26.25">
      <c r="B402" s="72">
        <v>46254</v>
      </c>
      <c r="C402" s="73">
        <v>3730040192</v>
      </c>
      <c r="D402" s="74" t="s">
        <v>19</v>
      </c>
      <c r="E402" s="52">
        <v>8000</v>
      </c>
      <c r="F402" s="65"/>
      <c r="G402" s="54">
        <f t="shared" si="6"/>
        <v>178516842.43900013</v>
      </c>
      <c r="H402" s="55"/>
      <c r="I402" s="56"/>
      <c r="J402" s="56"/>
      <c r="K402" s="56"/>
      <c r="L402" s="56"/>
      <c r="M402" s="56"/>
      <c r="N402" s="56"/>
      <c r="O402" s="56"/>
    </row>
    <row r="403" spans="2:15" ht="26.25">
      <c r="B403" s="72">
        <v>46254</v>
      </c>
      <c r="C403" s="73">
        <v>242752434</v>
      </c>
      <c r="D403" s="74" t="s">
        <v>19</v>
      </c>
      <c r="E403" s="52">
        <v>5000</v>
      </c>
      <c r="F403" s="65"/>
      <c r="G403" s="54">
        <f t="shared" si="6"/>
        <v>178521842.43900013</v>
      </c>
      <c r="H403" s="55"/>
      <c r="I403" s="56"/>
      <c r="J403" s="56"/>
      <c r="K403" s="56"/>
      <c r="L403" s="56"/>
      <c r="M403" s="56"/>
      <c r="N403" s="56"/>
      <c r="O403" s="56"/>
    </row>
    <row r="404" spans="2:15" ht="26.25">
      <c r="B404" s="72">
        <v>46254</v>
      </c>
      <c r="C404" s="73">
        <v>924275250</v>
      </c>
      <c r="D404" s="74" t="s">
        <v>19</v>
      </c>
      <c r="E404" s="52">
        <v>6000</v>
      </c>
      <c r="F404" s="65"/>
      <c r="G404" s="54">
        <f t="shared" si="6"/>
        <v>178527842.43900013</v>
      </c>
      <c r="H404" s="55"/>
      <c r="I404" s="56"/>
      <c r="J404" s="56"/>
      <c r="K404" s="56"/>
      <c r="L404" s="56"/>
      <c r="M404" s="56"/>
      <c r="N404" s="56"/>
      <c r="O404" s="56"/>
    </row>
    <row r="405" spans="2:15" ht="26.25">
      <c r="B405" s="72">
        <v>46254</v>
      </c>
      <c r="C405" s="73">
        <v>242752769</v>
      </c>
      <c r="D405" s="74" t="s">
        <v>19</v>
      </c>
      <c r="E405" s="52">
        <v>8000</v>
      </c>
      <c r="F405" s="65"/>
      <c r="G405" s="54">
        <f t="shared" si="6"/>
        <v>178535842.43900013</v>
      </c>
      <c r="H405" s="55"/>
      <c r="I405" s="56"/>
      <c r="J405" s="56"/>
      <c r="K405" s="56"/>
      <c r="L405" s="56"/>
      <c r="M405" s="56"/>
      <c r="N405" s="56"/>
      <c r="O405" s="56"/>
    </row>
    <row r="406" spans="2:15" ht="26.25">
      <c r="B406" s="72">
        <v>46254</v>
      </c>
      <c r="C406" s="73">
        <v>3400010140</v>
      </c>
      <c r="D406" s="74" t="s">
        <v>19</v>
      </c>
      <c r="E406" s="52">
        <v>6300</v>
      </c>
      <c r="F406" s="65"/>
      <c r="G406" s="54">
        <f t="shared" si="6"/>
        <v>178542142.43900013</v>
      </c>
      <c r="H406" s="55"/>
      <c r="I406" s="56"/>
      <c r="J406" s="56"/>
      <c r="K406" s="56"/>
      <c r="L406" s="56"/>
      <c r="M406" s="56"/>
      <c r="N406" s="56"/>
      <c r="O406" s="56"/>
    </row>
    <row r="407" spans="2:15" ht="26.25">
      <c r="B407" s="72">
        <v>46254</v>
      </c>
      <c r="C407" s="73">
        <v>452400430004</v>
      </c>
      <c r="D407" s="74" t="s">
        <v>19</v>
      </c>
      <c r="E407" s="52">
        <v>4440</v>
      </c>
      <c r="F407" s="65"/>
      <c r="G407" s="54">
        <f t="shared" si="6"/>
        <v>178546582.43900013</v>
      </c>
      <c r="H407" s="55"/>
      <c r="I407" s="56"/>
      <c r="J407" s="56"/>
      <c r="K407" s="56"/>
      <c r="L407" s="56"/>
      <c r="M407" s="56"/>
      <c r="N407" s="56"/>
      <c r="O407" s="56"/>
    </row>
    <row r="408" spans="2:15" ht="26.25">
      <c r="B408" s="72">
        <v>46254</v>
      </c>
      <c r="C408" s="73">
        <v>242753391</v>
      </c>
      <c r="D408" s="74" t="s">
        <v>19</v>
      </c>
      <c r="E408" s="52">
        <v>5000</v>
      </c>
      <c r="F408" s="65"/>
      <c r="G408" s="54">
        <f t="shared" si="6"/>
        <v>178551582.43900013</v>
      </c>
      <c r="H408" s="55"/>
      <c r="I408" s="56"/>
      <c r="J408" s="56"/>
      <c r="K408" s="56"/>
      <c r="L408" s="56"/>
      <c r="M408" s="56"/>
      <c r="N408" s="56"/>
      <c r="O408" s="56"/>
    </row>
    <row r="409" spans="2:15" ht="26.25">
      <c r="B409" s="72">
        <v>46254</v>
      </c>
      <c r="C409" s="73">
        <v>1000060627</v>
      </c>
      <c r="D409" s="74" t="s">
        <v>19</v>
      </c>
      <c r="E409" s="52">
        <v>8000</v>
      </c>
      <c r="F409" s="65"/>
      <c r="G409" s="54">
        <f t="shared" si="6"/>
        <v>178559582.43900013</v>
      </c>
      <c r="H409" s="55"/>
      <c r="I409" s="56"/>
      <c r="J409" s="56"/>
      <c r="K409" s="56"/>
      <c r="L409" s="56"/>
      <c r="M409" s="56"/>
      <c r="N409" s="56"/>
      <c r="O409" s="56"/>
    </row>
    <row r="410" spans="2:15" ht="26.25">
      <c r="B410" s="72">
        <v>46254</v>
      </c>
      <c r="C410" s="73">
        <v>5280010220</v>
      </c>
      <c r="D410" s="74" t="s">
        <v>19</v>
      </c>
      <c r="E410" s="52">
        <v>10800</v>
      </c>
      <c r="F410" s="65"/>
      <c r="G410" s="54">
        <f t="shared" si="6"/>
        <v>178570382.43900013</v>
      </c>
      <c r="H410" s="55"/>
      <c r="I410" s="56"/>
      <c r="J410" s="56"/>
      <c r="K410" s="56"/>
      <c r="L410" s="56"/>
      <c r="M410" s="56"/>
      <c r="N410" s="56"/>
      <c r="O410" s="56"/>
    </row>
    <row r="411" spans="2:15" ht="26.25">
      <c r="B411" s="72">
        <v>46254</v>
      </c>
      <c r="C411" s="73">
        <v>452400541987</v>
      </c>
      <c r="D411" s="74" t="s">
        <v>19</v>
      </c>
      <c r="E411" s="52">
        <v>483180</v>
      </c>
      <c r="F411" s="65"/>
      <c r="G411" s="54">
        <f t="shared" si="6"/>
        <v>179053562.43900013</v>
      </c>
      <c r="H411" s="55"/>
      <c r="I411" s="56"/>
      <c r="J411" s="56"/>
      <c r="K411" s="56"/>
      <c r="L411" s="56"/>
      <c r="M411" s="56"/>
      <c r="N411" s="56"/>
      <c r="O411" s="56"/>
    </row>
    <row r="412" spans="2:15" ht="26.25">
      <c r="B412" s="72">
        <v>46254</v>
      </c>
      <c r="C412" s="73">
        <v>452400548833</v>
      </c>
      <c r="D412" s="74" t="s">
        <v>19</v>
      </c>
      <c r="E412" s="52">
        <v>51600</v>
      </c>
      <c r="F412" s="65"/>
      <c r="G412" s="54">
        <f t="shared" si="6"/>
        <v>179105162.43900013</v>
      </c>
      <c r="H412" s="55"/>
      <c r="I412" s="56"/>
      <c r="J412" s="56"/>
      <c r="K412" s="56"/>
      <c r="L412" s="56"/>
      <c r="M412" s="56"/>
      <c r="N412" s="56"/>
      <c r="O412" s="56"/>
    </row>
    <row r="413" spans="2:15" ht="26.25">
      <c r="B413" s="72">
        <v>46254</v>
      </c>
      <c r="C413" s="73">
        <v>930020282</v>
      </c>
      <c r="D413" s="74" t="s">
        <v>19</v>
      </c>
      <c r="E413" s="52">
        <v>9800</v>
      </c>
      <c r="F413" s="65"/>
      <c r="G413" s="54">
        <f t="shared" si="6"/>
        <v>179114962.43900013</v>
      </c>
      <c r="H413" s="55"/>
      <c r="I413" s="56"/>
      <c r="J413" s="56"/>
      <c r="K413" s="56"/>
      <c r="L413" s="56"/>
      <c r="M413" s="56"/>
      <c r="N413" s="56"/>
      <c r="O413" s="56"/>
    </row>
    <row r="414" spans="2:15" ht="26.25">
      <c r="B414" s="72">
        <v>46254</v>
      </c>
      <c r="C414" s="73">
        <v>429381727</v>
      </c>
      <c r="D414" s="74" t="s">
        <v>19</v>
      </c>
      <c r="E414" s="52">
        <v>20300</v>
      </c>
      <c r="F414" s="65"/>
      <c r="G414" s="54">
        <f t="shared" si="6"/>
        <v>179135262.43900013</v>
      </c>
      <c r="H414" s="55"/>
      <c r="I414" s="56"/>
      <c r="J414" s="56"/>
      <c r="K414" s="56"/>
      <c r="L414" s="56"/>
      <c r="M414" s="56"/>
      <c r="N414" s="56"/>
      <c r="O414" s="56"/>
    </row>
    <row r="415" spans="2:15" ht="26.25">
      <c r="B415" s="72">
        <v>46254</v>
      </c>
      <c r="C415" s="73">
        <v>5770010306</v>
      </c>
      <c r="D415" s="74" t="s">
        <v>19</v>
      </c>
      <c r="E415" s="52">
        <v>18900</v>
      </c>
      <c r="F415" s="65"/>
      <c r="G415" s="54">
        <f t="shared" si="6"/>
        <v>179154162.43900013</v>
      </c>
      <c r="H415" s="55"/>
      <c r="I415" s="56"/>
      <c r="J415" s="56"/>
      <c r="K415" s="56"/>
      <c r="L415" s="56"/>
      <c r="M415" s="56"/>
      <c r="N415" s="56"/>
      <c r="O415" s="56"/>
    </row>
    <row r="416" spans="2:15" ht="26.25">
      <c r="B416" s="72">
        <v>46254</v>
      </c>
      <c r="C416" s="73">
        <v>5770010309</v>
      </c>
      <c r="D416" s="74" t="s">
        <v>19</v>
      </c>
      <c r="E416" s="52">
        <v>52700</v>
      </c>
      <c r="F416" s="65"/>
      <c r="G416" s="54">
        <f t="shared" si="6"/>
        <v>179206862.43900013</v>
      </c>
      <c r="H416" s="55"/>
      <c r="I416" s="56"/>
      <c r="J416" s="56"/>
      <c r="K416" s="56"/>
      <c r="L416" s="56"/>
      <c r="M416" s="56"/>
      <c r="N416" s="56"/>
      <c r="O416" s="56"/>
    </row>
    <row r="417" spans="2:15" ht="26.25">
      <c r="B417" s="72">
        <v>46254</v>
      </c>
      <c r="C417" s="73">
        <v>242755269</v>
      </c>
      <c r="D417" s="74" t="s">
        <v>19</v>
      </c>
      <c r="E417" s="52">
        <v>8000</v>
      </c>
      <c r="F417" s="65"/>
      <c r="G417" s="54">
        <f t="shared" si="6"/>
        <v>179214862.43900013</v>
      </c>
      <c r="H417" s="55"/>
      <c r="I417" s="56"/>
      <c r="J417" s="56"/>
      <c r="K417" s="56"/>
      <c r="L417" s="56"/>
      <c r="M417" s="56"/>
      <c r="N417" s="56"/>
      <c r="O417" s="56"/>
    </row>
    <row r="418" spans="2:15" ht="26.25">
      <c r="B418" s="72">
        <v>46254</v>
      </c>
      <c r="C418" s="73">
        <v>1210030500</v>
      </c>
      <c r="D418" s="74" t="s">
        <v>19</v>
      </c>
      <c r="E418" s="52">
        <v>8000</v>
      </c>
      <c r="F418" s="65"/>
      <c r="G418" s="54">
        <f t="shared" si="6"/>
        <v>179222862.43900013</v>
      </c>
      <c r="H418" s="55"/>
      <c r="I418" s="56"/>
      <c r="J418" s="56"/>
      <c r="K418" s="56"/>
      <c r="L418" s="56"/>
      <c r="M418" s="56"/>
      <c r="N418" s="56"/>
      <c r="O418" s="56"/>
    </row>
    <row r="419" spans="2:15" ht="26.25">
      <c r="B419" s="72">
        <v>46254</v>
      </c>
      <c r="C419" s="73">
        <v>242757156</v>
      </c>
      <c r="D419" s="74" t="s">
        <v>19</v>
      </c>
      <c r="E419" s="52">
        <v>10000</v>
      </c>
      <c r="F419" s="65"/>
      <c r="G419" s="54">
        <f t="shared" si="6"/>
        <v>179232862.43900013</v>
      </c>
      <c r="H419" s="55"/>
      <c r="I419" s="56"/>
      <c r="J419" s="56"/>
      <c r="K419" s="56"/>
      <c r="L419" s="56"/>
      <c r="M419" s="56"/>
      <c r="N419" s="56"/>
      <c r="O419" s="56"/>
    </row>
    <row r="420" spans="2:15" ht="26.25">
      <c r="B420" s="72">
        <v>46254</v>
      </c>
      <c r="C420" s="73">
        <v>924275724</v>
      </c>
      <c r="D420" s="74" t="s">
        <v>19</v>
      </c>
      <c r="E420" s="52">
        <v>23500</v>
      </c>
      <c r="F420" s="65"/>
      <c r="G420" s="54">
        <f t="shared" si="6"/>
        <v>179256362.43900013</v>
      </c>
      <c r="H420" s="55"/>
      <c r="I420" s="56"/>
      <c r="J420" s="56"/>
      <c r="K420" s="56"/>
      <c r="L420" s="56"/>
      <c r="M420" s="56"/>
      <c r="N420" s="56"/>
      <c r="O420" s="56"/>
    </row>
    <row r="421" spans="2:15" ht="26.25">
      <c r="B421" s="72">
        <v>46254</v>
      </c>
      <c r="C421" s="73">
        <v>242758847</v>
      </c>
      <c r="D421" s="74" t="s">
        <v>19</v>
      </c>
      <c r="E421" s="52">
        <v>8000</v>
      </c>
      <c r="F421" s="65"/>
      <c r="G421" s="54">
        <f t="shared" si="6"/>
        <v>179264362.43900013</v>
      </c>
      <c r="H421" s="55"/>
      <c r="I421" s="56"/>
      <c r="J421" s="56"/>
      <c r="K421" s="56"/>
      <c r="L421" s="56"/>
      <c r="M421" s="56"/>
      <c r="N421" s="56"/>
      <c r="O421" s="56"/>
    </row>
    <row r="422" spans="2:15" ht="26.25">
      <c r="B422" s="72">
        <v>46254</v>
      </c>
      <c r="C422" s="73">
        <v>4524000000002</v>
      </c>
      <c r="D422" s="74" t="s">
        <v>29</v>
      </c>
      <c r="E422" s="52">
        <v>23666.57</v>
      </c>
      <c r="F422" s="52"/>
      <c r="G422" s="54">
        <f t="shared" si="6"/>
        <v>179288029.00900012</v>
      </c>
      <c r="H422" s="55"/>
      <c r="I422" s="56"/>
      <c r="J422" s="56"/>
      <c r="K422" s="56"/>
      <c r="L422" s="56"/>
      <c r="M422" s="56"/>
      <c r="N422" s="56"/>
      <c r="O422" s="56"/>
    </row>
    <row r="423" spans="2:15" ht="26.25">
      <c r="B423" s="72">
        <v>46254</v>
      </c>
      <c r="C423" s="73">
        <v>4524000031649</v>
      </c>
      <c r="D423" s="74" t="s">
        <v>29</v>
      </c>
      <c r="E423" s="52">
        <v>487857.55</v>
      </c>
      <c r="F423" s="52"/>
      <c r="G423" s="54">
        <f t="shared" si="6"/>
        <v>179775886.55900013</v>
      </c>
      <c r="H423" s="55"/>
      <c r="I423" s="56"/>
      <c r="J423" s="56"/>
      <c r="K423" s="56"/>
      <c r="L423" s="56"/>
      <c r="M423" s="56"/>
      <c r="N423" s="56"/>
      <c r="O423" s="56"/>
    </row>
    <row r="424" spans="2:15" ht="26.25">
      <c r="B424" s="72">
        <v>46255</v>
      </c>
      <c r="C424" s="75" t="s">
        <v>97</v>
      </c>
      <c r="D424" s="74" t="s">
        <v>92</v>
      </c>
      <c r="E424" s="52"/>
      <c r="F424" s="52">
        <v>432525</v>
      </c>
      <c r="G424" s="54">
        <f t="shared" si="6"/>
        <v>179343361.55900013</v>
      </c>
      <c r="H424" s="55"/>
      <c r="I424" s="56"/>
      <c r="J424" s="56"/>
      <c r="K424" s="56"/>
      <c r="L424" s="56"/>
      <c r="M424" s="56"/>
      <c r="N424" s="56"/>
      <c r="O424" s="56"/>
    </row>
    <row r="425" spans="2:15" ht="26.25">
      <c r="B425" s="72">
        <v>46255</v>
      </c>
      <c r="C425" s="75" t="s">
        <v>98</v>
      </c>
      <c r="D425" s="74" t="s">
        <v>99</v>
      </c>
      <c r="E425" s="52"/>
      <c r="F425" s="52">
        <v>923000</v>
      </c>
      <c r="G425" s="54">
        <f t="shared" si="6"/>
        <v>178420361.55900013</v>
      </c>
      <c r="H425" s="55"/>
      <c r="I425" s="56"/>
      <c r="J425" s="56"/>
      <c r="K425" s="56"/>
      <c r="L425" s="56"/>
      <c r="M425" s="56"/>
      <c r="N425" s="56"/>
      <c r="O425" s="56"/>
    </row>
    <row r="426" spans="2:15" ht="26.25">
      <c r="B426" s="72">
        <v>46255</v>
      </c>
      <c r="C426" s="75" t="s">
        <v>100</v>
      </c>
      <c r="D426" s="74" t="s">
        <v>101</v>
      </c>
      <c r="E426" s="52"/>
      <c r="F426" s="52">
        <v>5028348.2699999996</v>
      </c>
      <c r="G426" s="54">
        <f t="shared" si="6"/>
        <v>173392013.28900012</v>
      </c>
      <c r="H426" s="55"/>
      <c r="I426" s="56"/>
      <c r="J426" s="56"/>
      <c r="K426" s="56"/>
      <c r="L426" s="56"/>
      <c r="M426" s="56"/>
      <c r="N426" s="56"/>
      <c r="O426" s="56"/>
    </row>
    <row r="427" spans="2:15" ht="47.25">
      <c r="B427" s="72">
        <v>46255</v>
      </c>
      <c r="C427" s="75" t="s">
        <v>102</v>
      </c>
      <c r="D427" s="74" t="s">
        <v>103</v>
      </c>
      <c r="E427" s="52"/>
      <c r="F427" s="52">
        <v>9509.3799999999992</v>
      </c>
      <c r="G427" s="54">
        <f t="shared" si="6"/>
        <v>173382503.90900013</v>
      </c>
      <c r="H427" s="55"/>
      <c r="I427" s="56"/>
      <c r="J427" s="56"/>
      <c r="K427" s="56"/>
      <c r="L427" s="56"/>
      <c r="M427" s="56"/>
      <c r="N427" s="56"/>
      <c r="O427" s="56"/>
    </row>
    <row r="428" spans="2:15" ht="26.25">
      <c r="B428" s="72">
        <v>46255</v>
      </c>
      <c r="C428" s="75" t="s">
        <v>104</v>
      </c>
      <c r="D428" s="74" t="s">
        <v>105</v>
      </c>
      <c r="E428" s="52"/>
      <c r="F428" s="52">
        <v>60000</v>
      </c>
      <c r="G428" s="54">
        <f t="shared" si="6"/>
        <v>173322503.90900013</v>
      </c>
      <c r="H428" s="55"/>
      <c r="I428" s="56"/>
      <c r="J428" s="56"/>
      <c r="K428" s="56"/>
      <c r="L428" s="56"/>
      <c r="M428" s="56"/>
      <c r="N428" s="56"/>
      <c r="O428" s="56"/>
    </row>
    <row r="429" spans="2:15" ht="26.25">
      <c r="B429" s="72">
        <v>46255</v>
      </c>
      <c r="C429" s="75" t="s">
        <v>106</v>
      </c>
      <c r="D429" s="74" t="s">
        <v>107</v>
      </c>
      <c r="E429" s="52"/>
      <c r="F429" s="52">
        <v>38364.769999999997</v>
      </c>
      <c r="G429" s="54">
        <f t="shared" si="6"/>
        <v>173284139.13900012</v>
      </c>
      <c r="H429" s="55"/>
      <c r="I429" s="56"/>
      <c r="J429" s="56"/>
      <c r="K429" s="56"/>
      <c r="L429" s="56"/>
      <c r="M429" s="56"/>
      <c r="N429" s="56"/>
      <c r="O429" s="56"/>
    </row>
    <row r="430" spans="2:15" ht="26.25">
      <c r="B430" s="72">
        <v>46255</v>
      </c>
      <c r="C430" s="75" t="s">
        <v>108</v>
      </c>
      <c r="D430" s="74" t="s">
        <v>109</v>
      </c>
      <c r="E430" s="52"/>
      <c r="F430" s="52">
        <v>2867349.96</v>
      </c>
      <c r="G430" s="54">
        <f t="shared" si="6"/>
        <v>170416789.17900011</v>
      </c>
      <c r="H430" s="55"/>
      <c r="I430" s="56"/>
      <c r="J430" s="56"/>
      <c r="K430" s="56"/>
      <c r="L430" s="56"/>
      <c r="M430" s="56"/>
      <c r="N430" s="56"/>
      <c r="O430" s="56"/>
    </row>
    <row r="431" spans="2:15" ht="26.25">
      <c r="B431" s="72">
        <v>46255</v>
      </c>
      <c r="C431" s="75" t="s">
        <v>110</v>
      </c>
      <c r="D431" s="74" t="s">
        <v>111</v>
      </c>
      <c r="E431" s="52"/>
      <c r="F431" s="52">
        <v>11287678.369999999</v>
      </c>
      <c r="G431" s="54">
        <f t="shared" si="6"/>
        <v>159129110.8090001</v>
      </c>
      <c r="H431" s="55"/>
      <c r="I431" s="56"/>
      <c r="J431" s="56"/>
      <c r="K431" s="56"/>
      <c r="L431" s="56"/>
      <c r="M431" s="56"/>
      <c r="N431" s="56"/>
      <c r="O431" s="56"/>
    </row>
    <row r="432" spans="2:15" ht="26.25">
      <c r="B432" s="72">
        <v>46255</v>
      </c>
      <c r="C432" s="73">
        <v>242759688</v>
      </c>
      <c r="D432" s="74" t="s">
        <v>19</v>
      </c>
      <c r="E432" s="52">
        <v>8000</v>
      </c>
      <c r="F432" s="65"/>
      <c r="G432" s="54">
        <f t="shared" si="6"/>
        <v>159137110.8090001</v>
      </c>
      <c r="H432" s="55"/>
      <c r="I432" s="56"/>
      <c r="J432" s="56"/>
      <c r="K432" s="56"/>
      <c r="L432" s="56"/>
      <c r="M432" s="56"/>
      <c r="N432" s="56"/>
      <c r="O432" s="56"/>
    </row>
    <row r="433" spans="2:15" ht="26.25">
      <c r="B433" s="72">
        <v>46255</v>
      </c>
      <c r="C433" s="73">
        <v>452400470181</v>
      </c>
      <c r="D433" s="74" t="s">
        <v>19</v>
      </c>
      <c r="E433" s="52">
        <v>207580</v>
      </c>
      <c r="F433" s="65"/>
      <c r="G433" s="54">
        <f t="shared" si="6"/>
        <v>159344690.8090001</v>
      </c>
      <c r="H433" s="55"/>
      <c r="I433" s="56"/>
      <c r="J433" s="56"/>
      <c r="K433" s="56"/>
      <c r="L433" s="56"/>
      <c r="M433" s="56"/>
      <c r="N433" s="56"/>
      <c r="O433" s="56"/>
    </row>
    <row r="434" spans="2:15" ht="26.25">
      <c r="B434" s="72">
        <v>46255</v>
      </c>
      <c r="C434" s="73">
        <v>242760059</v>
      </c>
      <c r="D434" s="74" t="s">
        <v>19</v>
      </c>
      <c r="E434" s="52">
        <v>8000</v>
      </c>
      <c r="F434" s="65"/>
      <c r="G434" s="54">
        <f t="shared" si="6"/>
        <v>159352690.8090001</v>
      </c>
      <c r="H434" s="55"/>
      <c r="I434" s="56"/>
      <c r="J434" s="56"/>
      <c r="K434" s="56"/>
      <c r="L434" s="56"/>
      <c r="M434" s="56"/>
      <c r="N434" s="56"/>
      <c r="O434" s="56"/>
    </row>
    <row r="435" spans="2:15" ht="26.25">
      <c r="B435" s="72">
        <v>46255</v>
      </c>
      <c r="C435" s="73">
        <v>452400545771</v>
      </c>
      <c r="D435" s="74" t="s">
        <v>19</v>
      </c>
      <c r="E435" s="52">
        <v>366800</v>
      </c>
      <c r="F435" s="65"/>
      <c r="G435" s="54">
        <f t="shared" si="6"/>
        <v>159719490.8090001</v>
      </c>
      <c r="H435" s="55"/>
      <c r="I435" s="56"/>
      <c r="J435" s="56"/>
      <c r="K435" s="56"/>
      <c r="L435" s="56"/>
      <c r="M435" s="56"/>
      <c r="N435" s="56"/>
      <c r="O435" s="56"/>
    </row>
    <row r="436" spans="2:15" ht="26.25">
      <c r="B436" s="72">
        <v>46255</v>
      </c>
      <c r="C436" s="73">
        <v>452400546713</v>
      </c>
      <c r="D436" s="74" t="s">
        <v>19</v>
      </c>
      <c r="E436" s="52">
        <v>72000</v>
      </c>
      <c r="F436" s="65"/>
      <c r="G436" s="54">
        <f t="shared" si="6"/>
        <v>159791490.8090001</v>
      </c>
      <c r="H436" s="55"/>
      <c r="I436" s="56"/>
      <c r="J436" s="56"/>
      <c r="K436" s="56"/>
      <c r="L436" s="56"/>
      <c r="M436" s="56"/>
      <c r="N436" s="56"/>
      <c r="O436" s="56"/>
    </row>
    <row r="437" spans="2:15" ht="26.25">
      <c r="B437" s="72">
        <v>46255</v>
      </c>
      <c r="C437" s="73">
        <v>242760562</v>
      </c>
      <c r="D437" s="74" t="s">
        <v>19</v>
      </c>
      <c r="E437" s="52">
        <v>5000</v>
      </c>
      <c r="F437" s="65"/>
      <c r="G437" s="54">
        <f t="shared" si="6"/>
        <v>159796490.8090001</v>
      </c>
      <c r="H437" s="55"/>
      <c r="I437" s="56"/>
      <c r="J437" s="56"/>
      <c r="K437" s="56"/>
      <c r="L437" s="56"/>
      <c r="M437" s="56"/>
      <c r="N437" s="56"/>
      <c r="O437" s="56"/>
    </row>
    <row r="438" spans="2:15" ht="26.25">
      <c r="B438" s="72">
        <v>46255</v>
      </c>
      <c r="C438" s="73">
        <v>242760891</v>
      </c>
      <c r="D438" s="74" t="s">
        <v>19</v>
      </c>
      <c r="E438" s="52">
        <v>5000</v>
      </c>
      <c r="F438" s="65"/>
      <c r="G438" s="54">
        <f t="shared" si="6"/>
        <v>159801490.8090001</v>
      </c>
      <c r="H438" s="55"/>
      <c r="I438" s="56"/>
      <c r="J438" s="56"/>
      <c r="K438" s="56"/>
      <c r="L438" s="56"/>
      <c r="M438" s="56"/>
      <c r="N438" s="56"/>
      <c r="O438" s="56"/>
    </row>
    <row r="439" spans="2:15" ht="26.25">
      <c r="B439" s="72">
        <v>46255</v>
      </c>
      <c r="C439" s="73">
        <v>242761248</v>
      </c>
      <c r="D439" s="74" t="s">
        <v>19</v>
      </c>
      <c r="E439" s="52">
        <v>8000</v>
      </c>
      <c r="F439" s="65"/>
      <c r="G439" s="54">
        <f t="shared" si="6"/>
        <v>159809490.8090001</v>
      </c>
      <c r="H439" s="55"/>
      <c r="I439" s="56"/>
      <c r="J439" s="56"/>
      <c r="K439" s="56"/>
      <c r="L439" s="56"/>
      <c r="M439" s="56"/>
      <c r="N439" s="56"/>
      <c r="O439" s="56"/>
    </row>
    <row r="440" spans="2:15" ht="26.25">
      <c r="B440" s="72">
        <v>46255</v>
      </c>
      <c r="C440" s="73">
        <v>2650010289</v>
      </c>
      <c r="D440" s="74" t="s">
        <v>19</v>
      </c>
      <c r="E440" s="52">
        <v>8000</v>
      </c>
      <c r="F440" s="65"/>
      <c r="G440" s="54">
        <f t="shared" si="6"/>
        <v>159817490.8090001</v>
      </c>
      <c r="H440" s="55"/>
      <c r="I440" s="56"/>
      <c r="J440" s="56"/>
      <c r="K440" s="56"/>
      <c r="L440" s="56"/>
      <c r="M440" s="56"/>
      <c r="N440" s="56"/>
      <c r="O440" s="56"/>
    </row>
    <row r="441" spans="2:15" ht="26.25">
      <c r="B441" s="72">
        <v>46255</v>
      </c>
      <c r="C441" s="73">
        <v>2530090226</v>
      </c>
      <c r="D441" s="74" t="s">
        <v>19</v>
      </c>
      <c r="E441" s="52">
        <v>8000</v>
      </c>
      <c r="F441" s="65"/>
      <c r="G441" s="54">
        <f t="shared" si="6"/>
        <v>159825490.8090001</v>
      </c>
      <c r="H441" s="55"/>
      <c r="I441" s="56"/>
      <c r="J441" s="56"/>
      <c r="K441" s="56"/>
      <c r="L441" s="56"/>
      <c r="M441" s="56"/>
      <c r="N441" s="56"/>
      <c r="O441" s="56"/>
    </row>
    <row r="442" spans="2:15" ht="26.25">
      <c r="B442" s="72">
        <v>46255</v>
      </c>
      <c r="C442" s="73">
        <v>2530090229</v>
      </c>
      <c r="D442" s="74" t="s">
        <v>19</v>
      </c>
      <c r="E442" s="52">
        <v>8000</v>
      </c>
      <c r="F442" s="65"/>
      <c r="G442" s="54">
        <f t="shared" si="6"/>
        <v>159833490.8090001</v>
      </c>
      <c r="H442" s="55"/>
      <c r="I442" s="56"/>
      <c r="J442" s="56"/>
      <c r="K442" s="56"/>
      <c r="L442" s="56"/>
      <c r="M442" s="56"/>
      <c r="N442" s="56"/>
      <c r="O442" s="56"/>
    </row>
    <row r="443" spans="2:15" ht="26.25">
      <c r="B443" s="72">
        <v>46255</v>
      </c>
      <c r="C443" s="73">
        <v>2530090232</v>
      </c>
      <c r="D443" s="74" t="s">
        <v>19</v>
      </c>
      <c r="E443" s="52">
        <v>8000</v>
      </c>
      <c r="F443" s="65"/>
      <c r="G443" s="54">
        <f t="shared" si="6"/>
        <v>159841490.8090001</v>
      </c>
      <c r="H443" s="55"/>
      <c r="I443" s="56"/>
      <c r="J443" s="56"/>
      <c r="K443" s="56"/>
      <c r="L443" s="56"/>
      <c r="M443" s="56"/>
      <c r="N443" s="56"/>
      <c r="O443" s="56"/>
    </row>
    <row r="444" spans="2:15" ht="26.25">
      <c r="B444" s="72">
        <v>46255</v>
      </c>
      <c r="C444" s="73">
        <v>1320020273</v>
      </c>
      <c r="D444" s="74" t="s">
        <v>19</v>
      </c>
      <c r="E444" s="52">
        <v>2000</v>
      </c>
      <c r="F444" s="65"/>
      <c r="G444" s="54">
        <f t="shared" si="6"/>
        <v>159843490.8090001</v>
      </c>
      <c r="H444" s="55"/>
      <c r="I444" s="56"/>
      <c r="J444" s="56"/>
      <c r="K444" s="56"/>
      <c r="L444" s="56"/>
      <c r="M444" s="56"/>
      <c r="N444" s="56"/>
      <c r="O444" s="56"/>
    </row>
    <row r="445" spans="2:15" ht="26.25">
      <c r="B445" s="72">
        <v>46255</v>
      </c>
      <c r="C445" s="73">
        <v>452400549104</v>
      </c>
      <c r="D445" s="74" t="s">
        <v>19</v>
      </c>
      <c r="E445" s="52">
        <v>66000</v>
      </c>
      <c r="F445" s="65"/>
      <c r="G445" s="54">
        <f t="shared" si="6"/>
        <v>159909490.8090001</v>
      </c>
      <c r="H445" s="55"/>
      <c r="I445" s="56"/>
      <c r="J445" s="56"/>
      <c r="K445" s="56"/>
      <c r="L445" s="56"/>
      <c r="M445" s="56"/>
      <c r="N445" s="56"/>
      <c r="O445" s="56"/>
    </row>
    <row r="446" spans="2:15" ht="26.25">
      <c r="B446" s="72">
        <v>46255</v>
      </c>
      <c r="C446" s="73">
        <v>452400544786</v>
      </c>
      <c r="D446" s="74" t="s">
        <v>19</v>
      </c>
      <c r="E446" s="52">
        <v>11900</v>
      </c>
      <c r="F446" s="65"/>
      <c r="G446" s="54">
        <f t="shared" si="6"/>
        <v>159921390.8090001</v>
      </c>
      <c r="H446" s="55"/>
      <c r="I446" s="56"/>
      <c r="J446" s="56"/>
      <c r="K446" s="56"/>
      <c r="L446" s="56"/>
      <c r="M446" s="56"/>
      <c r="N446" s="56"/>
      <c r="O446" s="56"/>
    </row>
    <row r="447" spans="2:15" ht="26.25">
      <c r="B447" s="72">
        <v>46255</v>
      </c>
      <c r="C447" s="73">
        <v>5280020167</v>
      </c>
      <c r="D447" s="74" t="s">
        <v>19</v>
      </c>
      <c r="E447" s="52">
        <v>13300</v>
      </c>
      <c r="F447" s="65"/>
      <c r="G447" s="54">
        <f t="shared" si="6"/>
        <v>159934690.8090001</v>
      </c>
      <c r="H447" s="55"/>
      <c r="I447" s="56"/>
      <c r="J447" s="56"/>
      <c r="K447" s="56"/>
      <c r="L447" s="56"/>
      <c r="M447" s="56"/>
      <c r="N447" s="56"/>
      <c r="O447" s="56"/>
    </row>
    <row r="448" spans="2:15" ht="26.25">
      <c r="B448" s="72">
        <v>46255</v>
      </c>
      <c r="C448" s="73">
        <v>5280020170</v>
      </c>
      <c r="D448" s="74" t="s">
        <v>19</v>
      </c>
      <c r="E448" s="52">
        <v>46200</v>
      </c>
      <c r="F448" s="65"/>
      <c r="G448" s="54">
        <f t="shared" si="6"/>
        <v>159980890.8090001</v>
      </c>
      <c r="H448" s="55"/>
      <c r="I448" s="56"/>
      <c r="J448" s="56"/>
      <c r="K448" s="56"/>
      <c r="L448" s="56"/>
      <c r="M448" s="56"/>
      <c r="N448" s="56"/>
      <c r="O448" s="56"/>
    </row>
    <row r="449" spans="2:15" ht="26.25">
      <c r="B449" s="72">
        <v>46255</v>
      </c>
      <c r="C449" s="73">
        <v>2490070321</v>
      </c>
      <c r="D449" s="74" t="s">
        <v>19</v>
      </c>
      <c r="E449" s="52">
        <v>170000</v>
      </c>
      <c r="F449" s="65"/>
      <c r="G449" s="54">
        <f t="shared" si="6"/>
        <v>160150890.8090001</v>
      </c>
      <c r="H449" s="55"/>
      <c r="I449" s="56"/>
      <c r="J449" s="56"/>
      <c r="K449" s="56"/>
      <c r="L449" s="56"/>
      <c r="M449" s="56"/>
      <c r="N449" s="56"/>
      <c r="O449" s="56"/>
    </row>
    <row r="450" spans="2:15" ht="26.25">
      <c r="B450" s="72">
        <v>46255</v>
      </c>
      <c r="C450" s="73">
        <v>242764847</v>
      </c>
      <c r="D450" s="74" t="s">
        <v>19</v>
      </c>
      <c r="E450" s="52">
        <v>5000</v>
      </c>
      <c r="F450" s="65"/>
      <c r="G450" s="54">
        <f t="shared" si="6"/>
        <v>160155890.8090001</v>
      </c>
      <c r="H450" s="55"/>
      <c r="I450" s="56"/>
      <c r="J450" s="56"/>
      <c r="K450" s="56"/>
      <c r="L450" s="56"/>
      <c r="M450" s="56"/>
      <c r="N450" s="56"/>
      <c r="O450" s="56"/>
    </row>
    <row r="451" spans="2:15" ht="70.5">
      <c r="B451" s="72">
        <v>46255</v>
      </c>
      <c r="C451" s="73">
        <v>6600235771</v>
      </c>
      <c r="D451" s="74" t="s">
        <v>20</v>
      </c>
      <c r="E451" s="52">
        <v>825</v>
      </c>
      <c r="F451" s="65"/>
      <c r="G451" s="54">
        <f t="shared" si="6"/>
        <v>160156715.8090001</v>
      </c>
      <c r="H451" s="55"/>
      <c r="I451" s="56"/>
      <c r="J451" s="56"/>
      <c r="K451" s="56"/>
      <c r="L451" s="56"/>
      <c r="M451" s="56"/>
      <c r="N451" s="56"/>
      <c r="O451" s="56"/>
    </row>
    <row r="452" spans="2:15" ht="26.25">
      <c r="B452" s="72">
        <v>46255</v>
      </c>
      <c r="C452" s="73">
        <v>104654</v>
      </c>
      <c r="D452" s="74" t="s">
        <v>112</v>
      </c>
      <c r="E452" s="52">
        <v>8504.4</v>
      </c>
      <c r="F452" s="52"/>
      <c r="G452" s="54">
        <f t="shared" si="6"/>
        <v>160165220.20900011</v>
      </c>
      <c r="H452" s="55"/>
      <c r="I452" s="56"/>
      <c r="J452" s="56"/>
      <c r="K452" s="56"/>
      <c r="L452" s="56"/>
      <c r="M452" s="56"/>
      <c r="N452" s="56"/>
      <c r="O452" s="56"/>
    </row>
    <row r="453" spans="2:15" ht="26.25">
      <c r="B453" s="72">
        <v>46255</v>
      </c>
      <c r="C453" s="73">
        <v>105655</v>
      </c>
      <c r="D453" s="74" t="s">
        <v>112</v>
      </c>
      <c r="E453" s="52">
        <v>49537.05</v>
      </c>
      <c r="F453" s="52"/>
      <c r="G453" s="54">
        <f t="shared" si="6"/>
        <v>160214757.25900012</v>
      </c>
      <c r="H453" s="55"/>
      <c r="I453" s="56"/>
      <c r="J453" s="56"/>
      <c r="K453" s="56"/>
      <c r="L453" s="56"/>
      <c r="M453" s="56"/>
      <c r="N453" s="56"/>
      <c r="O453" s="56"/>
    </row>
    <row r="454" spans="2:15" ht="26.25">
      <c r="B454" s="72">
        <v>46255</v>
      </c>
      <c r="C454" s="73">
        <v>104653</v>
      </c>
      <c r="D454" s="74" t="s">
        <v>112</v>
      </c>
      <c r="E454" s="52">
        <v>10630.5</v>
      </c>
      <c r="F454" s="52"/>
      <c r="G454" s="54">
        <f t="shared" si="6"/>
        <v>160225387.75900012</v>
      </c>
      <c r="H454" s="55"/>
      <c r="I454" s="56"/>
      <c r="J454" s="56"/>
      <c r="K454" s="56"/>
      <c r="L454" s="56"/>
      <c r="M454" s="56"/>
      <c r="N454" s="56"/>
      <c r="O454" s="56"/>
    </row>
    <row r="455" spans="2:15" ht="47.25">
      <c r="B455" s="72">
        <v>46258</v>
      </c>
      <c r="C455" s="75" t="s">
        <v>113</v>
      </c>
      <c r="D455" s="74" t="s">
        <v>114</v>
      </c>
      <c r="E455" s="52"/>
      <c r="F455" s="52">
        <v>49620</v>
      </c>
      <c r="G455" s="54">
        <f t="shared" si="6"/>
        <v>160175767.75900012</v>
      </c>
      <c r="H455" s="55"/>
      <c r="I455" s="56"/>
      <c r="J455" s="56"/>
      <c r="K455" s="56"/>
      <c r="L455" s="56"/>
      <c r="M455" s="56"/>
      <c r="N455" s="56"/>
      <c r="O455" s="56"/>
    </row>
    <row r="456" spans="2:15" ht="70.5">
      <c r="B456" s="72">
        <v>46258</v>
      </c>
      <c r="C456" s="75" t="s">
        <v>115</v>
      </c>
      <c r="D456" s="74" t="s">
        <v>116</v>
      </c>
      <c r="E456" s="52"/>
      <c r="F456" s="52">
        <v>25495.89</v>
      </c>
      <c r="G456" s="54">
        <f t="shared" si="6"/>
        <v>160150271.86900014</v>
      </c>
      <c r="H456" s="55"/>
      <c r="I456" s="56"/>
      <c r="J456" s="56"/>
      <c r="K456" s="56"/>
      <c r="L456" s="56"/>
      <c r="M456" s="56"/>
      <c r="N456" s="56"/>
      <c r="O456" s="56"/>
    </row>
    <row r="457" spans="2:15" ht="47.25">
      <c r="B457" s="72">
        <v>46258</v>
      </c>
      <c r="C457" s="75" t="s">
        <v>117</v>
      </c>
      <c r="D457" s="74" t="s">
        <v>118</v>
      </c>
      <c r="E457" s="52"/>
      <c r="F457" s="52">
        <v>95256.75</v>
      </c>
      <c r="G457" s="54">
        <f t="shared" si="6"/>
        <v>160055015.11900014</v>
      </c>
      <c r="H457" s="55"/>
      <c r="I457" s="56"/>
      <c r="J457" s="56"/>
      <c r="K457" s="56"/>
      <c r="L457" s="56"/>
      <c r="M457" s="56"/>
      <c r="N457" s="56"/>
      <c r="O457" s="56"/>
    </row>
    <row r="458" spans="2:15" ht="70.5">
      <c r="B458" s="72">
        <v>46258</v>
      </c>
      <c r="C458" s="75" t="s">
        <v>119</v>
      </c>
      <c r="D458" s="74" t="s">
        <v>120</v>
      </c>
      <c r="E458" s="52"/>
      <c r="F458" s="52">
        <v>23260</v>
      </c>
      <c r="G458" s="54">
        <f t="shared" si="6"/>
        <v>160031755.11900014</v>
      </c>
      <c r="H458" s="55"/>
      <c r="I458" s="56"/>
      <c r="J458" s="56"/>
      <c r="K458" s="56"/>
      <c r="L458" s="56"/>
      <c r="M458" s="56"/>
      <c r="N458" s="56"/>
      <c r="O458" s="56"/>
    </row>
    <row r="459" spans="2:15" ht="47.25">
      <c r="B459" s="72">
        <v>46258</v>
      </c>
      <c r="C459" s="75" t="s">
        <v>121</v>
      </c>
      <c r="D459" s="74" t="s">
        <v>122</v>
      </c>
      <c r="E459" s="52"/>
      <c r="F459" s="52">
        <v>51750</v>
      </c>
      <c r="G459" s="54">
        <f t="shared" si="6"/>
        <v>159980005.11900014</v>
      </c>
      <c r="H459" s="55"/>
      <c r="I459" s="56"/>
      <c r="J459" s="56"/>
      <c r="K459" s="56"/>
      <c r="L459" s="56"/>
      <c r="M459" s="56"/>
      <c r="N459" s="56"/>
      <c r="O459" s="56"/>
    </row>
    <row r="460" spans="2:15" ht="70.5">
      <c r="B460" s="72">
        <v>46258</v>
      </c>
      <c r="C460" s="87" t="s">
        <v>123</v>
      </c>
      <c r="D460" s="74" t="s">
        <v>124</v>
      </c>
      <c r="E460" s="52"/>
      <c r="F460" s="52">
        <v>7187.5</v>
      </c>
      <c r="G460" s="54">
        <f t="shared" si="6"/>
        <v>159972817.61900014</v>
      </c>
      <c r="H460" s="55"/>
      <c r="I460" s="56"/>
      <c r="J460" s="56"/>
      <c r="K460" s="56"/>
      <c r="L460" s="56"/>
      <c r="M460" s="56"/>
      <c r="N460" s="56"/>
      <c r="O460" s="56"/>
    </row>
    <row r="461" spans="2:15" ht="47.25">
      <c r="B461" s="72">
        <v>46258</v>
      </c>
      <c r="C461" s="75" t="s">
        <v>125</v>
      </c>
      <c r="D461" s="74" t="s">
        <v>126</v>
      </c>
      <c r="E461" s="52"/>
      <c r="F461" s="52">
        <v>590370.89</v>
      </c>
      <c r="G461" s="54">
        <f t="shared" si="6"/>
        <v>159382446.72900015</v>
      </c>
      <c r="H461" s="55"/>
      <c r="I461" s="56"/>
      <c r="J461" s="56"/>
      <c r="K461" s="56"/>
      <c r="L461" s="56"/>
      <c r="M461" s="56"/>
      <c r="N461" s="56"/>
      <c r="O461" s="56"/>
    </row>
    <row r="462" spans="2:15" ht="26.25">
      <c r="B462" s="72">
        <v>46258</v>
      </c>
      <c r="C462" s="73">
        <v>452400470194</v>
      </c>
      <c r="D462" s="74" t="s">
        <v>19</v>
      </c>
      <c r="E462" s="52">
        <v>507310</v>
      </c>
      <c r="F462" s="65"/>
      <c r="G462" s="54">
        <f t="shared" ref="G462:G525" si="7">+G461+E462-F462</f>
        <v>159889756.72900015</v>
      </c>
      <c r="H462" s="55"/>
      <c r="I462" s="56"/>
      <c r="J462" s="56"/>
      <c r="K462" s="56"/>
      <c r="L462" s="56"/>
      <c r="M462" s="56"/>
      <c r="N462" s="56"/>
      <c r="O462" s="56"/>
    </row>
    <row r="463" spans="2:15" ht="26.25">
      <c r="B463" s="72">
        <v>46258</v>
      </c>
      <c r="C463" s="73">
        <v>2530050446</v>
      </c>
      <c r="D463" s="74" t="s">
        <v>19</v>
      </c>
      <c r="E463" s="52">
        <v>8000</v>
      </c>
      <c r="F463" s="65"/>
      <c r="G463" s="54">
        <f t="shared" si="7"/>
        <v>159897756.72900015</v>
      </c>
      <c r="H463" s="55"/>
      <c r="I463" s="56"/>
      <c r="J463" s="56"/>
      <c r="K463" s="56"/>
      <c r="L463" s="56"/>
      <c r="M463" s="56"/>
      <c r="N463" s="56"/>
      <c r="O463" s="56"/>
    </row>
    <row r="464" spans="2:15" ht="26.25">
      <c r="B464" s="72">
        <v>46258</v>
      </c>
      <c r="C464" s="73">
        <v>452400548089</v>
      </c>
      <c r="D464" s="74" t="s">
        <v>19</v>
      </c>
      <c r="E464" s="52">
        <v>2120</v>
      </c>
      <c r="F464" s="65"/>
      <c r="G464" s="54">
        <f t="shared" si="7"/>
        <v>159899876.72900015</v>
      </c>
      <c r="H464" s="55"/>
      <c r="I464" s="56"/>
      <c r="J464" s="56"/>
      <c r="K464" s="56"/>
      <c r="L464" s="56"/>
      <c r="M464" s="56"/>
      <c r="N464" s="56"/>
      <c r="O464" s="56"/>
    </row>
    <row r="465" spans="2:15" ht="26.25">
      <c r="B465" s="72">
        <v>46258</v>
      </c>
      <c r="C465" s="73">
        <v>452400548125</v>
      </c>
      <c r="D465" s="74" t="s">
        <v>19</v>
      </c>
      <c r="E465" s="52">
        <v>7000</v>
      </c>
      <c r="F465" s="65"/>
      <c r="G465" s="54">
        <f t="shared" si="7"/>
        <v>159906876.72900015</v>
      </c>
      <c r="H465" s="55"/>
      <c r="I465" s="56"/>
      <c r="J465" s="56"/>
      <c r="K465" s="56"/>
      <c r="L465" s="56"/>
      <c r="M465" s="56"/>
      <c r="N465" s="56"/>
      <c r="O465" s="56"/>
    </row>
    <row r="466" spans="2:15" ht="26.25">
      <c r="B466" s="72">
        <v>46258</v>
      </c>
      <c r="C466" s="73">
        <v>924278585</v>
      </c>
      <c r="D466" s="74" t="s">
        <v>19</v>
      </c>
      <c r="E466" s="52">
        <v>4900</v>
      </c>
      <c r="F466" s="65"/>
      <c r="G466" s="54">
        <f t="shared" si="7"/>
        <v>159911776.72900015</v>
      </c>
      <c r="H466" s="55"/>
      <c r="I466" s="56"/>
      <c r="J466" s="56"/>
      <c r="K466" s="56"/>
      <c r="L466" s="56"/>
      <c r="M466" s="56"/>
      <c r="N466" s="56"/>
      <c r="O466" s="56"/>
    </row>
    <row r="467" spans="2:15" ht="26.25">
      <c r="B467" s="72">
        <v>46258</v>
      </c>
      <c r="C467" s="73">
        <v>429561159</v>
      </c>
      <c r="D467" s="74" t="s">
        <v>19</v>
      </c>
      <c r="E467" s="52">
        <v>2800</v>
      </c>
      <c r="F467" s="65"/>
      <c r="G467" s="54">
        <f t="shared" si="7"/>
        <v>159914576.72900015</v>
      </c>
      <c r="H467" s="55"/>
      <c r="I467" s="56"/>
      <c r="J467" s="56"/>
      <c r="K467" s="56"/>
      <c r="L467" s="56"/>
      <c r="M467" s="56"/>
      <c r="N467" s="56"/>
      <c r="O467" s="56"/>
    </row>
    <row r="468" spans="2:15" ht="26.25">
      <c r="B468" s="72">
        <v>46258</v>
      </c>
      <c r="C468" s="73">
        <v>242786415</v>
      </c>
      <c r="D468" s="74" t="s">
        <v>19</v>
      </c>
      <c r="E468" s="52">
        <v>6300</v>
      </c>
      <c r="F468" s="65"/>
      <c r="G468" s="54">
        <f t="shared" si="7"/>
        <v>159920876.72900015</v>
      </c>
      <c r="H468" s="55"/>
      <c r="I468" s="56"/>
      <c r="J468" s="56"/>
      <c r="K468" s="56"/>
      <c r="L468" s="56"/>
      <c r="M468" s="56"/>
      <c r="N468" s="56"/>
      <c r="O468" s="56"/>
    </row>
    <row r="469" spans="2:15" ht="26.25">
      <c r="B469" s="72">
        <v>46258</v>
      </c>
      <c r="C469" s="73">
        <v>429571562</v>
      </c>
      <c r="D469" s="74" t="s">
        <v>19</v>
      </c>
      <c r="E469" s="52">
        <v>5600</v>
      </c>
      <c r="F469" s="65"/>
      <c r="G469" s="54">
        <f t="shared" si="7"/>
        <v>159926476.72900015</v>
      </c>
      <c r="H469" s="55"/>
      <c r="I469" s="56"/>
      <c r="J469" s="56"/>
      <c r="K469" s="56"/>
      <c r="L469" s="56"/>
      <c r="M469" s="56"/>
      <c r="N469" s="56"/>
      <c r="O469" s="56"/>
    </row>
    <row r="470" spans="2:15" ht="26.25">
      <c r="B470" s="72">
        <v>46258</v>
      </c>
      <c r="C470" s="73">
        <v>429571961</v>
      </c>
      <c r="D470" s="74" t="s">
        <v>19</v>
      </c>
      <c r="E470" s="52">
        <v>5600</v>
      </c>
      <c r="F470" s="65"/>
      <c r="G470" s="54">
        <f t="shared" si="7"/>
        <v>159932076.72900015</v>
      </c>
      <c r="H470" s="55"/>
      <c r="I470" s="56"/>
      <c r="J470" s="56"/>
      <c r="K470" s="56"/>
      <c r="L470" s="56"/>
      <c r="M470" s="56"/>
      <c r="N470" s="56"/>
      <c r="O470" s="56"/>
    </row>
    <row r="471" spans="2:15" ht="26.25">
      <c r="B471" s="72">
        <v>46258</v>
      </c>
      <c r="C471" s="73">
        <v>242787592</v>
      </c>
      <c r="D471" s="74" t="s">
        <v>19</v>
      </c>
      <c r="E471" s="52">
        <v>8000</v>
      </c>
      <c r="F471" s="65"/>
      <c r="G471" s="54">
        <f t="shared" si="7"/>
        <v>159940076.72900015</v>
      </c>
      <c r="H471" s="55"/>
      <c r="I471" s="56"/>
      <c r="J471" s="56"/>
      <c r="K471" s="56"/>
      <c r="L471" s="56"/>
      <c r="M471" s="56"/>
      <c r="N471" s="56"/>
      <c r="O471" s="56"/>
    </row>
    <row r="472" spans="2:15" ht="26.25">
      <c r="B472" s="72">
        <v>46258</v>
      </c>
      <c r="C472" s="73">
        <v>452400540221</v>
      </c>
      <c r="D472" s="74" t="s">
        <v>19</v>
      </c>
      <c r="E472" s="52">
        <v>100</v>
      </c>
      <c r="F472" s="65"/>
      <c r="G472" s="54">
        <f t="shared" si="7"/>
        <v>159940176.72900015</v>
      </c>
      <c r="H472" s="55"/>
      <c r="I472" s="56"/>
      <c r="J472" s="56"/>
      <c r="K472" s="56"/>
      <c r="L472" s="56"/>
      <c r="M472" s="56"/>
      <c r="N472" s="56"/>
      <c r="O472" s="56"/>
    </row>
    <row r="473" spans="2:15" ht="26.25">
      <c r="B473" s="72">
        <v>46258</v>
      </c>
      <c r="C473" s="73">
        <v>452400540978</v>
      </c>
      <c r="D473" s="74" t="s">
        <v>19</v>
      </c>
      <c r="E473" s="52">
        <v>5000</v>
      </c>
      <c r="F473" s="65"/>
      <c r="G473" s="54">
        <f t="shared" si="7"/>
        <v>159945176.72900015</v>
      </c>
      <c r="H473" s="55"/>
      <c r="I473" s="56"/>
      <c r="J473" s="56"/>
      <c r="K473" s="56"/>
      <c r="L473" s="56"/>
      <c r="M473" s="56"/>
      <c r="N473" s="56"/>
      <c r="O473" s="56"/>
    </row>
    <row r="474" spans="2:15" ht="26.25">
      <c r="B474" s="72">
        <v>46258</v>
      </c>
      <c r="C474" s="73">
        <v>452400544288</v>
      </c>
      <c r="D474" s="74" t="s">
        <v>19</v>
      </c>
      <c r="E474" s="52">
        <v>15100</v>
      </c>
      <c r="F474" s="65"/>
      <c r="G474" s="54">
        <f t="shared" si="7"/>
        <v>159960276.72900015</v>
      </c>
      <c r="H474" s="55"/>
      <c r="I474" s="56"/>
      <c r="J474" s="56"/>
      <c r="K474" s="56"/>
      <c r="L474" s="56"/>
      <c r="M474" s="56"/>
      <c r="N474" s="56"/>
      <c r="O474" s="56"/>
    </row>
    <row r="475" spans="2:15" ht="26.25">
      <c r="B475" s="72">
        <v>46258</v>
      </c>
      <c r="C475" s="73">
        <v>5280010395</v>
      </c>
      <c r="D475" s="74" t="s">
        <v>19</v>
      </c>
      <c r="E475" s="52">
        <v>14000</v>
      </c>
      <c r="F475" s="65"/>
      <c r="G475" s="54">
        <f t="shared" si="7"/>
        <v>159974276.72900015</v>
      </c>
      <c r="H475" s="55"/>
      <c r="I475" s="56"/>
      <c r="J475" s="56"/>
      <c r="K475" s="56"/>
      <c r="L475" s="56"/>
      <c r="M475" s="56"/>
      <c r="N475" s="56"/>
      <c r="O475" s="56"/>
    </row>
    <row r="476" spans="2:15" ht="26.25">
      <c r="B476" s="72">
        <v>46258</v>
      </c>
      <c r="C476" s="73">
        <v>5280010398</v>
      </c>
      <c r="D476" s="74" t="s">
        <v>19</v>
      </c>
      <c r="E476" s="52">
        <v>13000</v>
      </c>
      <c r="F476" s="65"/>
      <c r="G476" s="54">
        <f t="shared" si="7"/>
        <v>159987276.72900015</v>
      </c>
      <c r="H476" s="55"/>
      <c r="I476" s="56"/>
      <c r="J476" s="56"/>
      <c r="K476" s="56"/>
      <c r="L476" s="56"/>
      <c r="M476" s="56"/>
      <c r="N476" s="56"/>
      <c r="O476" s="56"/>
    </row>
    <row r="477" spans="2:15" ht="26.25">
      <c r="B477" s="72">
        <v>46258</v>
      </c>
      <c r="C477" s="73">
        <v>5280010401</v>
      </c>
      <c r="D477" s="74" t="s">
        <v>19</v>
      </c>
      <c r="E477" s="52">
        <v>6000</v>
      </c>
      <c r="F477" s="65"/>
      <c r="G477" s="54">
        <f t="shared" si="7"/>
        <v>159993276.72900015</v>
      </c>
      <c r="H477" s="55"/>
      <c r="I477" s="56"/>
      <c r="J477" s="56"/>
      <c r="K477" s="56"/>
      <c r="L477" s="56"/>
      <c r="M477" s="56"/>
      <c r="N477" s="56"/>
      <c r="O477" s="56"/>
    </row>
    <row r="478" spans="2:15" ht="26.25">
      <c r="B478" s="72">
        <v>46258</v>
      </c>
      <c r="C478" s="73">
        <v>3400050815</v>
      </c>
      <c r="D478" s="74" t="s">
        <v>19</v>
      </c>
      <c r="E478" s="52">
        <v>7000</v>
      </c>
      <c r="F478" s="65"/>
      <c r="G478" s="54">
        <f t="shared" si="7"/>
        <v>160000276.72900015</v>
      </c>
      <c r="H478" s="55"/>
      <c r="I478" s="56"/>
      <c r="J478" s="56"/>
      <c r="K478" s="56"/>
      <c r="L478" s="56"/>
      <c r="M478" s="56"/>
      <c r="N478" s="56"/>
      <c r="O478" s="56"/>
    </row>
    <row r="479" spans="2:15" ht="26.25">
      <c r="B479" s="72">
        <v>46258</v>
      </c>
      <c r="C479" s="73">
        <v>3400050818</v>
      </c>
      <c r="D479" s="74" t="s">
        <v>19</v>
      </c>
      <c r="E479" s="52">
        <v>7000</v>
      </c>
      <c r="F479" s="65"/>
      <c r="G479" s="54">
        <f t="shared" si="7"/>
        <v>160007276.72900015</v>
      </c>
      <c r="H479" s="55"/>
      <c r="I479" s="56"/>
      <c r="J479" s="56"/>
      <c r="K479" s="56"/>
      <c r="L479" s="56"/>
      <c r="M479" s="56"/>
      <c r="N479" s="56"/>
      <c r="O479" s="56"/>
    </row>
    <row r="480" spans="2:15" ht="26.25">
      <c r="B480" s="72">
        <v>46258</v>
      </c>
      <c r="C480" s="73">
        <v>5770020662</v>
      </c>
      <c r="D480" s="74" t="s">
        <v>19</v>
      </c>
      <c r="E480" s="52">
        <v>202000</v>
      </c>
      <c r="F480" s="65"/>
      <c r="G480" s="54">
        <f t="shared" si="7"/>
        <v>160209276.72900015</v>
      </c>
      <c r="H480" s="55"/>
      <c r="I480" s="56"/>
      <c r="J480" s="56"/>
      <c r="K480" s="56"/>
      <c r="L480" s="56"/>
      <c r="M480" s="56"/>
      <c r="N480" s="56"/>
      <c r="O480" s="56"/>
    </row>
    <row r="481" spans="2:15" ht="26.25">
      <c r="B481" s="72">
        <v>46258</v>
      </c>
      <c r="C481" s="73">
        <v>5770020665</v>
      </c>
      <c r="D481" s="74" t="s">
        <v>19</v>
      </c>
      <c r="E481" s="52">
        <v>24000</v>
      </c>
      <c r="F481" s="65"/>
      <c r="G481" s="54">
        <f t="shared" si="7"/>
        <v>160233276.72900015</v>
      </c>
      <c r="H481" s="55"/>
      <c r="I481" s="56"/>
      <c r="J481" s="56"/>
      <c r="K481" s="56"/>
      <c r="L481" s="56"/>
      <c r="M481" s="56"/>
      <c r="N481" s="56"/>
      <c r="O481" s="56"/>
    </row>
    <row r="482" spans="2:15" ht="26.25">
      <c r="B482" s="72">
        <v>46258</v>
      </c>
      <c r="C482" s="73">
        <v>242789449</v>
      </c>
      <c r="D482" s="74" t="s">
        <v>19</v>
      </c>
      <c r="E482" s="52">
        <v>8000</v>
      </c>
      <c r="F482" s="65"/>
      <c r="G482" s="54">
        <f t="shared" si="7"/>
        <v>160241276.72900015</v>
      </c>
      <c r="H482" s="55"/>
      <c r="I482" s="56"/>
      <c r="J482" s="56"/>
      <c r="K482" s="56"/>
      <c r="L482" s="56"/>
      <c r="M482" s="56"/>
      <c r="N482" s="56"/>
      <c r="O482" s="56"/>
    </row>
    <row r="483" spans="2:15" ht="26.25">
      <c r="B483" s="72">
        <v>46258</v>
      </c>
      <c r="C483" s="73">
        <v>5480080793</v>
      </c>
      <c r="D483" s="74" t="s">
        <v>19</v>
      </c>
      <c r="E483" s="52">
        <v>8000</v>
      </c>
      <c r="F483" s="65"/>
      <c r="G483" s="54">
        <f t="shared" si="7"/>
        <v>160249276.72900015</v>
      </c>
      <c r="H483" s="55"/>
      <c r="I483" s="56"/>
      <c r="J483" s="56"/>
      <c r="K483" s="56"/>
      <c r="L483" s="56"/>
      <c r="M483" s="56"/>
      <c r="N483" s="56"/>
      <c r="O483" s="56"/>
    </row>
    <row r="484" spans="2:15" ht="70.5">
      <c r="B484" s="72">
        <v>46258</v>
      </c>
      <c r="C484" s="73">
        <v>118783067</v>
      </c>
      <c r="D484" s="74" t="s">
        <v>20</v>
      </c>
      <c r="E484" s="52">
        <v>1350</v>
      </c>
      <c r="F484" s="65"/>
      <c r="G484" s="54">
        <f t="shared" si="7"/>
        <v>160250626.72900015</v>
      </c>
      <c r="H484" s="55"/>
      <c r="I484" s="56"/>
      <c r="J484" s="56"/>
      <c r="K484" s="56"/>
      <c r="L484" s="56"/>
      <c r="M484" s="56"/>
      <c r="N484" s="56"/>
      <c r="O484" s="56"/>
    </row>
    <row r="485" spans="2:15" ht="70.5">
      <c r="B485" s="72">
        <v>46258</v>
      </c>
      <c r="C485" s="73">
        <v>40230520484</v>
      </c>
      <c r="D485" s="74" t="s">
        <v>20</v>
      </c>
      <c r="E485" s="52">
        <v>600</v>
      </c>
      <c r="F485" s="65"/>
      <c r="G485" s="54">
        <f t="shared" si="7"/>
        <v>160251226.72900015</v>
      </c>
      <c r="H485" s="55"/>
      <c r="I485" s="56"/>
      <c r="J485" s="56"/>
      <c r="K485" s="56"/>
      <c r="L485" s="56"/>
      <c r="M485" s="56"/>
      <c r="N485" s="56"/>
      <c r="O485" s="56"/>
    </row>
    <row r="486" spans="2:15" ht="26.25">
      <c r="B486" s="72">
        <v>46259</v>
      </c>
      <c r="C486" s="73">
        <v>452400470184</v>
      </c>
      <c r="D486" s="74" t="s">
        <v>19</v>
      </c>
      <c r="E486" s="52">
        <v>158110</v>
      </c>
      <c r="F486" s="65"/>
      <c r="G486" s="54">
        <f t="shared" si="7"/>
        <v>160409336.72900015</v>
      </c>
      <c r="H486" s="55"/>
      <c r="I486" s="56"/>
      <c r="J486" s="56"/>
      <c r="K486" s="56"/>
      <c r="L486" s="56"/>
      <c r="M486" s="56"/>
      <c r="N486" s="56"/>
      <c r="O486" s="56"/>
    </row>
    <row r="487" spans="2:15" ht="26.25">
      <c r="B487" s="72">
        <v>46259</v>
      </c>
      <c r="C487" s="73">
        <v>452400543785</v>
      </c>
      <c r="D487" s="74" t="s">
        <v>19</v>
      </c>
      <c r="E487" s="52">
        <v>5000</v>
      </c>
      <c r="F487" s="65"/>
      <c r="G487" s="54">
        <f t="shared" si="7"/>
        <v>160414336.72900015</v>
      </c>
      <c r="H487" s="55"/>
      <c r="I487" s="56"/>
      <c r="J487" s="56"/>
      <c r="K487" s="56"/>
      <c r="L487" s="56"/>
      <c r="M487" s="56"/>
      <c r="N487" s="56"/>
      <c r="O487" s="56"/>
    </row>
    <row r="488" spans="2:15" ht="26.25">
      <c r="B488" s="72">
        <v>46259</v>
      </c>
      <c r="C488" s="73">
        <v>429619513</v>
      </c>
      <c r="D488" s="74" t="s">
        <v>19</v>
      </c>
      <c r="E488" s="52">
        <v>3000</v>
      </c>
      <c r="F488" s="65"/>
      <c r="G488" s="54">
        <f t="shared" si="7"/>
        <v>160417336.72900015</v>
      </c>
      <c r="H488" s="55"/>
      <c r="I488" s="56"/>
      <c r="J488" s="56"/>
      <c r="K488" s="56"/>
      <c r="L488" s="56"/>
      <c r="M488" s="56"/>
      <c r="N488" s="56"/>
      <c r="O488" s="56"/>
    </row>
    <row r="489" spans="2:15" ht="26.25">
      <c r="B489" s="72">
        <v>46259</v>
      </c>
      <c r="C489" s="73">
        <v>452400543973</v>
      </c>
      <c r="D489" s="74" t="s">
        <v>19</v>
      </c>
      <c r="E489" s="52">
        <v>80700</v>
      </c>
      <c r="F489" s="65"/>
      <c r="G489" s="54">
        <f t="shared" si="7"/>
        <v>160498036.72900015</v>
      </c>
      <c r="H489" s="55"/>
      <c r="I489" s="56"/>
      <c r="J489" s="56"/>
      <c r="K489" s="56"/>
      <c r="L489" s="56"/>
      <c r="M489" s="56"/>
      <c r="N489" s="56"/>
      <c r="O489" s="56"/>
    </row>
    <row r="490" spans="2:15" ht="26.25">
      <c r="B490" s="72">
        <v>46259</v>
      </c>
      <c r="C490" s="73">
        <v>452400544105</v>
      </c>
      <c r="D490" s="74" t="s">
        <v>19</v>
      </c>
      <c r="E490" s="52">
        <v>5000</v>
      </c>
      <c r="F490" s="65"/>
      <c r="G490" s="54">
        <f t="shared" si="7"/>
        <v>160503036.72900015</v>
      </c>
      <c r="H490" s="55"/>
      <c r="I490" s="56"/>
      <c r="J490" s="56"/>
      <c r="K490" s="56"/>
      <c r="L490" s="56"/>
      <c r="M490" s="56"/>
      <c r="N490" s="56"/>
      <c r="O490" s="56"/>
    </row>
    <row r="491" spans="2:15" ht="26.25">
      <c r="B491" s="72">
        <v>46259</v>
      </c>
      <c r="C491" s="73">
        <v>242796368</v>
      </c>
      <c r="D491" s="74" t="s">
        <v>19</v>
      </c>
      <c r="E491" s="52">
        <v>8000</v>
      </c>
      <c r="F491" s="65"/>
      <c r="G491" s="54">
        <f t="shared" si="7"/>
        <v>160511036.72900015</v>
      </c>
      <c r="H491" s="55"/>
      <c r="I491" s="56"/>
      <c r="J491" s="56"/>
      <c r="K491" s="56"/>
      <c r="L491" s="56"/>
      <c r="M491" s="56"/>
      <c r="N491" s="56"/>
      <c r="O491" s="56"/>
    </row>
    <row r="492" spans="2:15" ht="26.25">
      <c r="B492" s="72">
        <v>46259</v>
      </c>
      <c r="C492" s="73">
        <v>452400430005</v>
      </c>
      <c r="D492" s="74" t="s">
        <v>19</v>
      </c>
      <c r="E492" s="52">
        <v>100</v>
      </c>
      <c r="F492" s="65"/>
      <c r="G492" s="54">
        <f t="shared" si="7"/>
        <v>160511136.72900015</v>
      </c>
      <c r="H492" s="55"/>
      <c r="I492" s="56"/>
      <c r="J492" s="56"/>
      <c r="K492" s="56"/>
      <c r="L492" s="56"/>
      <c r="M492" s="56"/>
      <c r="N492" s="56"/>
      <c r="O492" s="56"/>
    </row>
    <row r="493" spans="2:15" ht="26.25">
      <c r="B493" s="72">
        <v>46259</v>
      </c>
      <c r="C493" s="73">
        <v>242796862</v>
      </c>
      <c r="D493" s="74" t="s">
        <v>19</v>
      </c>
      <c r="E493" s="52">
        <v>8000</v>
      </c>
      <c r="F493" s="65"/>
      <c r="G493" s="54">
        <f t="shared" si="7"/>
        <v>160519136.72900015</v>
      </c>
      <c r="H493" s="55"/>
      <c r="I493" s="56"/>
      <c r="J493" s="56"/>
      <c r="K493" s="56"/>
      <c r="L493" s="56"/>
      <c r="M493" s="56"/>
      <c r="N493" s="56"/>
      <c r="O493" s="56"/>
    </row>
    <row r="494" spans="2:15" ht="26.25">
      <c r="B494" s="72">
        <v>46259</v>
      </c>
      <c r="C494" s="73">
        <v>242796878</v>
      </c>
      <c r="D494" s="74" t="s">
        <v>19</v>
      </c>
      <c r="E494" s="52">
        <v>8000</v>
      </c>
      <c r="F494" s="65"/>
      <c r="G494" s="54">
        <f t="shared" si="7"/>
        <v>160527136.72900015</v>
      </c>
      <c r="H494" s="55"/>
      <c r="I494" s="56"/>
      <c r="J494" s="56"/>
      <c r="K494" s="56"/>
      <c r="L494" s="56"/>
      <c r="M494" s="56"/>
      <c r="N494" s="56"/>
      <c r="O494" s="56"/>
    </row>
    <row r="495" spans="2:15" ht="26.25">
      <c r="B495" s="72">
        <v>46259</v>
      </c>
      <c r="C495" s="73">
        <v>242796894</v>
      </c>
      <c r="D495" s="74" t="s">
        <v>19</v>
      </c>
      <c r="E495" s="52">
        <v>8000</v>
      </c>
      <c r="F495" s="65"/>
      <c r="G495" s="54">
        <f t="shared" si="7"/>
        <v>160535136.72900015</v>
      </c>
      <c r="H495" s="55"/>
      <c r="I495" s="56"/>
      <c r="J495" s="56"/>
      <c r="K495" s="56"/>
      <c r="L495" s="56"/>
      <c r="M495" s="56"/>
      <c r="N495" s="56"/>
      <c r="O495" s="56"/>
    </row>
    <row r="496" spans="2:15" ht="26.25">
      <c r="B496" s="72">
        <v>46259</v>
      </c>
      <c r="C496" s="73">
        <v>242797020</v>
      </c>
      <c r="D496" s="74" t="s">
        <v>19</v>
      </c>
      <c r="E496" s="52">
        <v>8000</v>
      </c>
      <c r="F496" s="65"/>
      <c r="G496" s="54">
        <f t="shared" si="7"/>
        <v>160543136.72900015</v>
      </c>
      <c r="H496" s="55"/>
      <c r="I496" s="56"/>
      <c r="J496" s="56"/>
      <c r="K496" s="56"/>
      <c r="L496" s="56"/>
      <c r="M496" s="56"/>
      <c r="N496" s="56"/>
      <c r="O496" s="56"/>
    </row>
    <row r="497" spans="2:15" ht="26.25">
      <c r="B497" s="72">
        <v>46259</v>
      </c>
      <c r="C497" s="73">
        <v>3400050254</v>
      </c>
      <c r="D497" s="74" t="s">
        <v>19</v>
      </c>
      <c r="E497" s="52">
        <v>1000</v>
      </c>
      <c r="F497" s="65"/>
      <c r="G497" s="54">
        <f t="shared" si="7"/>
        <v>160544136.72900015</v>
      </c>
      <c r="H497" s="55"/>
      <c r="I497" s="56"/>
      <c r="J497" s="56"/>
      <c r="K497" s="56"/>
      <c r="L497" s="56"/>
      <c r="M497" s="56"/>
      <c r="N497" s="56"/>
      <c r="O497" s="56"/>
    </row>
    <row r="498" spans="2:15" ht="26.25">
      <c r="B498" s="72">
        <v>46259</v>
      </c>
      <c r="C498" s="73">
        <v>3400050257</v>
      </c>
      <c r="D498" s="74" t="s">
        <v>19</v>
      </c>
      <c r="E498" s="52">
        <v>1000</v>
      </c>
      <c r="F498" s="65"/>
      <c r="G498" s="54">
        <f t="shared" si="7"/>
        <v>160545136.72900015</v>
      </c>
      <c r="H498" s="55"/>
      <c r="I498" s="56"/>
      <c r="J498" s="56"/>
      <c r="K498" s="56"/>
      <c r="L498" s="56"/>
      <c r="M498" s="56"/>
      <c r="N498" s="56"/>
      <c r="O498" s="56"/>
    </row>
    <row r="499" spans="2:15" ht="26.25">
      <c r="B499" s="72">
        <v>46259</v>
      </c>
      <c r="C499" s="73">
        <v>940120362</v>
      </c>
      <c r="D499" s="74" t="s">
        <v>19</v>
      </c>
      <c r="E499" s="52">
        <v>8000</v>
      </c>
      <c r="F499" s="65"/>
      <c r="G499" s="54">
        <f t="shared" si="7"/>
        <v>160553136.72900015</v>
      </c>
      <c r="H499" s="55"/>
      <c r="I499" s="56"/>
      <c r="J499" s="56"/>
      <c r="K499" s="56"/>
      <c r="L499" s="56"/>
      <c r="M499" s="56"/>
      <c r="N499" s="56"/>
      <c r="O499" s="56"/>
    </row>
    <row r="500" spans="2:15" ht="26.25">
      <c r="B500" s="72">
        <v>46259</v>
      </c>
      <c r="C500" s="73">
        <v>429638388</v>
      </c>
      <c r="D500" s="74" t="s">
        <v>19</v>
      </c>
      <c r="E500" s="52">
        <v>8000</v>
      </c>
      <c r="F500" s="65"/>
      <c r="G500" s="54">
        <f t="shared" si="7"/>
        <v>160561136.72900015</v>
      </c>
      <c r="H500" s="55"/>
      <c r="I500" s="56"/>
      <c r="J500" s="56"/>
      <c r="K500" s="56"/>
      <c r="L500" s="56"/>
      <c r="M500" s="56"/>
      <c r="N500" s="56"/>
      <c r="O500" s="56"/>
    </row>
    <row r="501" spans="2:15" ht="26.25">
      <c r="B501" s="72">
        <v>46259</v>
      </c>
      <c r="C501" s="73">
        <v>429638600</v>
      </c>
      <c r="D501" s="74" t="s">
        <v>19</v>
      </c>
      <c r="E501" s="52">
        <v>24300</v>
      </c>
      <c r="F501" s="65"/>
      <c r="G501" s="54">
        <f t="shared" si="7"/>
        <v>160585436.72900015</v>
      </c>
      <c r="H501" s="55"/>
      <c r="I501" s="56"/>
      <c r="J501" s="56"/>
      <c r="K501" s="56"/>
      <c r="L501" s="56"/>
      <c r="M501" s="56"/>
      <c r="N501" s="56"/>
      <c r="O501" s="56"/>
    </row>
    <row r="502" spans="2:15" ht="26.25">
      <c r="B502" s="72">
        <v>46259</v>
      </c>
      <c r="C502" s="73">
        <v>429644799</v>
      </c>
      <c r="D502" s="74" t="s">
        <v>19</v>
      </c>
      <c r="E502" s="52">
        <v>8000</v>
      </c>
      <c r="F502" s="65"/>
      <c r="G502" s="54">
        <f t="shared" si="7"/>
        <v>160593436.72900015</v>
      </c>
      <c r="H502" s="55"/>
      <c r="I502" s="56"/>
      <c r="J502" s="56"/>
      <c r="K502" s="56"/>
      <c r="L502" s="56"/>
      <c r="M502" s="56"/>
      <c r="N502" s="56"/>
      <c r="O502" s="56"/>
    </row>
    <row r="503" spans="2:15" ht="26.25">
      <c r="B503" s="72">
        <v>46259</v>
      </c>
      <c r="C503" s="73">
        <v>452400545263</v>
      </c>
      <c r="D503" s="74" t="s">
        <v>19</v>
      </c>
      <c r="E503" s="52">
        <v>600</v>
      </c>
      <c r="F503" s="65"/>
      <c r="G503" s="54">
        <f t="shared" si="7"/>
        <v>160594036.72900015</v>
      </c>
      <c r="H503" s="55"/>
      <c r="I503" s="56"/>
      <c r="J503" s="56"/>
      <c r="K503" s="56"/>
      <c r="L503" s="56"/>
      <c r="M503" s="56"/>
      <c r="N503" s="56"/>
      <c r="O503" s="56"/>
    </row>
    <row r="504" spans="2:15" ht="26.25">
      <c r="B504" s="72">
        <v>46259</v>
      </c>
      <c r="C504" s="73">
        <v>242799537</v>
      </c>
      <c r="D504" s="74" t="s">
        <v>19</v>
      </c>
      <c r="E504" s="52">
        <v>8000</v>
      </c>
      <c r="F504" s="65"/>
      <c r="G504" s="54">
        <f t="shared" si="7"/>
        <v>160602036.72900015</v>
      </c>
      <c r="H504" s="55"/>
      <c r="I504" s="56"/>
      <c r="J504" s="56"/>
      <c r="K504" s="56"/>
      <c r="L504" s="56"/>
      <c r="M504" s="56"/>
      <c r="N504" s="56"/>
      <c r="O504" s="56"/>
    </row>
    <row r="505" spans="2:15" ht="26.25">
      <c r="B505" s="72">
        <v>46259</v>
      </c>
      <c r="C505" s="73">
        <v>452400546640</v>
      </c>
      <c r="D505" s="74" t="s">
        <v>19</v>
      </c>
      <c r="E505" s="52">
        <v>98315</v>
      </c>
      <c r="F505" s="65"/>
      <c r="G505" s="54">
        <f t="shared" si="7"/>
        <v>160700351.72900015</v>
      </c>
      <c r="H505" s="55"/>
      <c r="I505" s="56"/>
      <c r="J505" s="56"/>
      <c r="K505" s="56"/>
      <c r="L505" s="56"/>
      <c r="M505" s="56"/>
      <c r="N505" s="56"/>
      <c r="O505" s="56"/>
    </row>
    <row r="506" spans="2:15" ht="26.25">
      <c r="B506" s="72">
        <v>46259</v>
      </c>
      <c r="C506" s="73">
        <v>5280020359</v>
      </c>
      <c r="D506" s="74" t="s">
        <v>19</v>
      </c>
      <c r="E506" s="52">
        <v>7000</v>
      </c>
      <c r="F506" s="65"/>
      <c r="G506" s="54">
        <f t="shared" si="7"/>
        <v>160707351.72900015</v>
      </c>
      <c r="H506" s="55"/>
      <c r="I506" s="56"/>
      <c r="J506" s="56"/>
      <c r="K506" s="56"/>
      <c r="L506" s="56"/>
      <c r="M506" s="56"/>
      <c r="N506" s="56"/>
      <c r="O506" s="56"/>
    </row>
    <row r="507" spans="2:15" ht="26.25">
      <c r="B507" s="72">
        <v>46259</v>
      </c>
      <c r="C507" s="73">
        <v>5280020362</v>
      </c>
      <c r="D507" s="74" t="s">
        <v>19</v>
      </c>
      <c r="E507" s="52">
        <v>25700</v>
      </c>
      <c r="F507" s="65"/>
      <c r="G507" s="54">
        <f t="shared" si="7"/>
        <v>160733051.72900015</v>
      </c>
      <c r="H507" s="55"/>
      <c r="I507" s="56"/>
      <c r="J507" s="56"/>
      <c r="K507" s="56"/>
      <c r="L507" s="56"/>
      <c r="M507" s="56"/>
      <c r="N507" s="56"/>
      <c r="O507" s="56"/>
    </row>
    <row r="508" spans="2:15" ht="26.25">
      <c r="B508" s="72">
        <v>46259</v>
      </c>
      <c r="C508" s="73">
        <v>242800300</v>
      </c>
      <c r="D508" s="74" t="s">
        <v>19</v>
      </c>
      <c r="E508" s="52">
        <v>32000</v>
      </c>
      <c r="F508" s="65"/>
      <c r="G508" s="54">
        <f t="shared" si="7"/>
        <v>160765051.72900015</v>
      </c>
      <c r="H508" s="55"/>
      <c r="I508" s="56"/>
      <c r="J508" s="56"/>
      <c r="K508" s="56"/>
      <c r="L508" s="56"/>
      <c r="M508" s="56"/>
      <c r="N508" s="56"/>
      <c r="O508" s="56"/>
    </row>
    <row r="509" spans="2:15" ht="26.25">
      <c r="B509" s="72">
        <v>46259</v>
      </c>
      <c r="C509" s="73">
        <v>429657389</v>
      </c>
      <c r="D509" s="74" t="s">
        <v>19</v>
      </c>
      <c r="E509" s="52">
        <v>2000</v>
      </c>
      <c r="F509" s="65"/>
      <c r="G509" s="54">
        <f t="shared" si="7"/>
        <v>160767051.72900015</v>
      </c>
      <c r="H509" s="55"/>
      <c r="I509" s="56"/>
      <c r="J509" s="56"/>
      <c r="K509" s="56"/>
      <c r="L509" s="56"/>
      <c r="M509" s="56"/>
      <c r="N509" s="56"/>
      <c r="O509" s="56"/>
    </row>
    <row r="510" spans="2:15" ht="26.25">
      <c r="B510" s="72">
        <v>46259</v>
      </c>
      <c r="C510" s="73">
        <v>5770010319</v>
      </c>
      <c r="D510" s="74" t="s">
        <v>19</v>
      </c>
      <c r="E510" s="52">
        <v>205000</v>
      </c>
      <c r="F510" s="65"/>
      <c r="G510" s="54">
        <f t="shared" si="7"/>
        <v>160972051.72900015</v>
      </c>
      <c r="H510" s="55"/>
      <c r="I510" s="56"/>
      <c r="J510" s="56"/>
      <c r="K510" s="56"/>
      <c r="L510" s="56"/>
      <c r="M510" s="56"/>
      <c r="N510" s="56"/>
      <c r="O510" s="56"/>
    </row>
    <row r="511" spans="2:15" ht="26.25">
      <c r="B511" s="72">
        <v>46259</v>
      </c>
      <c r="C511" s="73">
        <v>1520050546</v>
      </c>
      <c r="D511" s="74" t="s">
        <v>19</v>
      </c>
      <c r="E511" s="52">
        <v>8000</v>
      </c>
      <c r="F511" s="65"/>
      <c r="G511" s="54">
        <f t="shared" si="7"/>
        <v>160980051.72900015</v>
      </c>
      <c r="H511" s="55"/>
      <c r="I511" s="56"/>
      <c r="J511" s="56"/>
      <c r="K511" s="56"/>
      <c r="L511" s="56"/>
      <c r="M511" s="56"/>
      <c r="N511" s="56"/>
      <c r="O511" s="56"/>
    </row>
    <row r="512" spans="2:15" ht="26.25">
      <c r="B512" s="72">
        <v>46259</v>
      </c>
      <c r="C512" s="73">
        <v>429664567</v>
      </c>
      <c r="D512" s="74" t="s">
        <v>19</v>
      </c>
      <c r="E512" s="52">
        <v>8000</v>
      </c>
      <c r="F512" s="65"/>
      <c r="G512" s="54">
        <f t="shared" si="7"/>
        <v>160988051.72900015</v>
      </c>
      <c r="H512" s="55"/>
      <c r="I512" s="56"/>
      <c r="J512" s="56"/>
      <c r="K512" s="56"/>
      <c r="L512" s="56"/>
      <c r="M512" s="56"/>
      <c r="N512" s="56"/>
      <c r="O512" s="56"/>
    </row>
    <row r="513" spans="2:15" ht="26.25">
      <c r="B513" s="72">
        <v>46259</v>
      </c>
      <c r="C513" s="73">
        <v>242801480</v>
      </c>
      <c r="D513" s="74" t="s">
        <v>19</v>
      </c>
      <c r="E513" s="52">
        <v>8000</v>
      </c>
      <c r="F513" s="65"/>
      <c r="G513" s="54">
        <f t="shared" si="7"/>
        <v>160996051.72900015</v>
      </c>
      <c r="H513" s="55"/>
      <c r="I513" s="56"/>
      <c r="J513" s="56"/>
      <c r="K513" s="56"/>
      <c r="L513" s="56"/>
      <c r="M513" s="56"/>
      <c r="N513" s="56"/>
      <c r="O513" s="56"/>
    </row>
    <row r="514" spans="2:15" ht="26.25">
      <c r="B514" s="72">
        <v>46259</v>
      </c>
      <c r="C514" s="73">
        <v>242801914</v>
      </c>
      <c r="D514" s="74" t="s">
        <v>19</v>
      </c>
      <c r="E514" s="52">
        <v>8000</v>
      </c>
      <c r="F514" s="65"/>
      <c r="G514" s="54">
        <f t="shared" si="7"/>
        <v>161004051.72900015</v>
      </c>
      <c r="H514" s="55"/>
      <c r="I514" s="56"/>
      <c r="J514" s="56"/>
      <c r="K514" s="56"/>
      <c r="L514" s="56"/>
      <c r="M514" s="56"/>
      <c r="N514" s="56"/>
      <c r="O514" s="56"/>
    </row>
    <row r="515" spans="2:15" ht="70.5">
      <c r="B515" s="72">
        <v>46259</v>
      </c>
      <c r="C515" s="73">
        <v>123456789</v>
      </c>
      <c r="D515" s="74" t="s">
        <v>20</v>
      </c>
      <c r="E515" s="52">
        <v>750</v>
      </c>
      <c r="F515" s="65"/>
      <c r="G515" s="54">
        <f t="shared" si="7"/>
        <v>161004801.72900015</v>
      </c>
      <c r="H515" s="55"/>
      <c r="I515" s="56"/>
      <c r="J515" s="56"/>
      <c r="K515" s="56"/>
      <c r="L515" s="56"/>
      <c r="M515" s="56"/>
      <c r="N515" s="56"/>
      <c r="O515" s="56"/>
    </row>
    <row r="516" spans="2:15" ht="26.25">
      <c r="B516" s="72">
        <v>46259</v>
      </c>
      <c r="C516" s="73">
        <v>105275</v>
      </c>
      <c r="D516" s="74" t="s">
        <v>19</v>
      </c>
      <c r="E516" s="52">
        <v>150000</v>
      </c>
      <c r="F516" s="52"/>
      <c r="G516" s="54">
        <f t="shared" si="7"/>
        <v>161154801.72900015</v>
      </c>
      <c r="H516" s="55"/>
      <c r="I516" s="56"/>
      <c r="J516" s="56"/>
      <c r="K516" s="56"/>
      <c r="L516" s="56"/>
      <c r="M516" s="56"/>
      <c r="N516" s="56"/>
      <c r="O516" s="56"/>
    </row>
    <row r="517" spans="2:15" ht="26.25">
      <c r="B517" s="72">
        <v>46260</v>
      </c>
      <c r="C517" s="73">
        <v>452400470192</v>
      </c>
      <c r="D517" s="74" t="s">
        <v>19</v>
      </c>
      <c r="E517" s="52">
        <v>341440</v>
      </c>
      <c r="F517" s="65"/>
      <c r="G517" s="54">
        <f t="shared" si="7"/>
        <v>161496241.72900015</v>
      </c>
      <c r="H517" s="55"/>
      <c r="I517" s="56"/>
      <c r="J517" s="56"/>
      <c r="K517" s="56"/>
      <c r="L517" s="56"/>
      <c r="M517" s="56"/>
      <c r="N517" s="56"/>
      <c r="O517" s="56"/>
    </row>
    <row r="518" spans="2:15" ht="26.25">
      <c r="B518" s="72">
        <v>46260</v>
      </c>
      <c r="C518" s="73">
        <v>1520050039</v>
      </c>
      <c r="D518" s="74" t="s">
        <v>19</v>
      </c>
      <c r="E518" s="52">
        <v>8000</v>
      </c>
      <c r="F518" s="65"/>
      <c r="G518" s="54">
        <f t="shared" si="7"/>
        <v>161504241.72900015</v>
      </c>
      <c r="H518" s="55"/>
      <c r="I518" s="56"/>
      <c r="J518" s="56"/>
      <c r="K518" s="56"/>
      <c r="L518" s="56"/>
      <c r="M518" s="56"/>
      <c r="N518" s="56"/>
      <c r="O518" s="56"/>
    </row>
    <row r="519" spans="2:15" ht="26.25">
      <c r="B519" s="72">
        <v>46260</v>
      </c>
      <c r="C519" s="73">
        <v>242805308</v>
      </c>
      <c r="D519" s="74" t="s">
        <v>19</v>
      </c>
      <c r="E519" s="52">
        <v>9800</v>
      </c>
      <c r="F519" s="65"/>
      <c r="G519" s="54">
        <f t="shared" si="7"/>
        <v>161514041.72900015</v>
      </c>
      <c r="H519" s="55"/>
      <c r="I519" s="56"/>
      <c r="J519" s="56"/>
      <c r="K519" s="56"/>
      <c r="L519" s="56"/>
      <c r="M519" s="56"/>
      <c r="N519" s="56"/>
      <c r="O519" s="56"/>
    </row>
    <row r="520" spans="2:15" ht="26.25">
      <c r="B520" s="72">
        <v>46260</v>
      </c>
      <c r="C520" s="73">
        <v>452400542179</v>
      </c>
      <c r="D520" s="74" t="s">
        <v>19</v>
      </c>
      <c r="E520" s="52">
        <v>3000</v>
      </c>
      <c r="F520" s="65"/>
      <c r="G520" s="54">
        <f t="shared" si="7"/>
        <v>161517041.72900015</v>
      </c>
      <c r="H520" s="55"/>
      <c r="I520" s="56"/>
      <c r="J520" s="56"/>
      <c r="K520" s="56"/>
      <c r="L520" s="56"/>
      <c r="M520" s="56"/>
      <c r="N520" s="56"/>
      <c r="O520" s="56"/>
    </row>
    <row r="521" spans="2:15" ht="26.25">
      <c r="B521" s="72">
        <v>46260</v>
      </c>
      <c r="C521" s="73">
        <v>3730040131</v>
      </c>
      <c r="D521" s="74" t="s">
        <v>19</v>
      </c>
      <c r="E521" s="52">
        <v>8000</v>
      </c>
      <c r="F521" s="65"/>
      <c r="G521" s="54">
        <f t="shared" si="7"/>
        <v>161525041.72900015</v>
      </c>
      <c r="H521" s="55"/>
      <c r="I521" s="56"/>
      <c r="J521" s="56"/>
      <c r="K521" s="56"/>
      <c r="L521" s="56"/>
      <c r="M521" s="56"/>
      <c r="N521" s="56"/>
      <c r="O521" s="56"/>
    </row>
    <row r="522" spans="2:15" ht="26.25">
      <c r="B522" s="72">
        <v>46260</v>
      </c>
      <c r="C522" s="73">
        <v>452400541867</v>
      </c>
      <c r="D522" s="74" t="s">
        <v>19</v>
      </c>
      <c r="E522" s="52">
        <v>83500</v>
      </c>
      <c r="F522" s="65"/>
      <c r="G522" s="54">
        <f t="shared" si="7"/>
        <v>161608541.72900015</v>
      </c>
      <c r="H522" s="55"/>
      <c r="I522" s="56"/>
      <c r="J522" s="56"/>
      <c r="K522" s="56"/>
      <c r="L522" s="56"/>
      <c r="M522" s="56"/>
      <c r="N522" s="56"/>
      <c r="O522" s="56"/>
    </row>
    <row r="523" spans="2:15" ht="26.25">
      <c r="B523" s="72">
        <v>46260</v>
      </c>
      <c r="C523" s="73">
        <v>452400430006</v>
      </c>
      <c r="D523" s="74" t="s">
        <v>19</v>
      </c>
      <c r="E523" s="52">
        <v>10180</v>
      </c>
      <c r="F523" s="65"/>
      <c r="G523" s="54">
        <f t="shared" si="7"/>
        <v>161618721.72900015</v>
      </c>
      <c r="H523" s="55"/>
      <c r="I523" s="56"/>
      <c r="J523" s="56"/>
      <c r="K523" s="56"/>
      <c r="L523" s="56"/>
      <c r="M523" s="56"/>
      <c r="N523" s="56"/>
      <c r="O523" s="56"/>
    </row>
    <row r="524" spans="2:15" ht="26.25">
      <c r="B524" s="72">
        <v>46260</v>
      </c>
      <c r="C524" s="73">
        <v>452400547027</v>
      </c>
      <c r="D524" s="74" t="s">
        <v>19</v>
      </c>
      <c r="E524" s="52">
        <v>3440</v>
      </c>
      <c r="F524" s="65"/>
      <c r="G524" s="54">
        <f t="shared" si="7"/>
        <v>161622161.72900015</v>
      </c>
      <c r="H524" s="55"/>
      <c r="I524" s="56"/>
      <c r="J524" s="56"/>
      <c r="K524" s="56"/>
      <c r="L524" s="56"/>
      <c r="M524" s="56"/>
      <c r="N524" s="56"/>
      <c r="O524" s="56"/>
    </row>
    <row r="525" spans="2:15" ht="26.25">
      <c r="B525" s="72">
        <v>46260</v>
      </c>
      <c r="C525" s="73">
        <v>452400540562</v>
      </c>
      <c r="D525" s="74" t="s">
        <v>19</v>
      </c>
      <c r="E525" s="52">
        <v>22400</v>
      </c>
      <c r="F525" s="65"/>
      <c r="G525" s="54">
        <f t="shared" si="7"/>
        <v>161644561.72900015</v>
      </c>
      <c r="H525" s="55"/>
      <c r="I525" s="56"/>
      <c r="J525" s="56"/>
      <c r="K525" s="56"/>
      <c r="L525" s="56"/>
      <c r="M525" s="56"/>
      <c r="N525" s="56"/>
      <c r="O525" s="56"/>
    </row>
    <row r="526" spans="2:15" ht="26.25">
      <c r="B526" s="72">
        <v>46260</v>
      </c>
      <c r="C526" s="73">
        <v>5770010251</v>
      </c>
      <c r="D526" s="74" t="s">
        <v>19</v>
      </c>
      <c r="E526" s="52">
        <v>119000</v>
      </c>
      <c r="F526" s="65"/>
      <c r="G526" s="54">
        <f t="shared" ref="G526:G589" si="8">+G525+E526-F526</f>
        <v>161763561.72900015</v>
      </c>
      <c r="H526" s="55"/>
      <c r="I526" s="56"/>
      <c r="J526" s="56"/>
      <c r="K526" s="56"/>
      <c r="L526" s="56"/>
      <c r="M526" s="56"/>
      <c r="N526" s="56"/>
      <c r="O526" s="56"/>
    </row>
    <row r="527" spans="2:15" ht="26.25">
      <c r="B527" s="72">
        <v>46260</v>
      </c>
      <c r="C527" s="73">
        <v>320080495</v>
      </c>
      <c r="D527" s="74" t="s">
        <v>19</v>
      </c>
      <c r="E527" s="52">
        <v>8000</v>
      </c>
      <c r="F527" s="65"/>
      <c r="G527" s="54">
        <f t="shared" si="8"/>
        <v>161771561.72900015</v>
      </c>
      <c r="H527" s="55"/>
      <c r="I527" s="56"/>
      <c r="J527" s="56"/>
      <c r="K527" s="56"/>
      <c r="L527" s="56"/>
      <c r="M527" s="56"/>
      <c r="N527" s="56"/>
      <c r="O527" s="56"/>
    </row>
    <row r="528" spans="2:15" ht="26.25">
      <c r="B528" s="72">
        <v>46260</v>
      </c>
      <c r="C528" s="73">
        <v>429731848</v>
      </c>
      <c r="D528" s="74" t="s">
        <v>19</v>
      </c>
      <c r="E528" s="52">
        <v>8000</v>
      </c>
      <c r="F528" s="65"/>
      <c r="G528" s="54">
        <f t="shared" si="8"/>
        <v>161779561.72900015</v>
      </c>
      <c r="H528" s="55"/>
      <c r="I528" s="56"/>
      <c r="J528" s="56"/>
      <c r="K528" s="56"/>
      <c r="L528" s="56"/>
      <c r="M528" s="56"/>
      <c r="N528" s="56"/>
      <c r="O528" s="56"/>
    </row>
    <row r="529" spans="2:15" ht="26.25">
      <c r="B529" s="72">
        <v>46260</v>
      </c>
      <c r="C529" s="73">
        <v>242809518</v>
      </c>
      <c r="D529" s="74" t="s">
        <v>19</v>
      </c>
      <c r="E529" s="52">
        <v>8000</v>
      </c>
      <c r="F529" s="65"/>
      <c r="G529" s="54">
        <f t="shared" si="8"/>
        <v>161787561.72900015</v>
      </c>
      <c r="H529" s="55"/>
      <c r="I529" s="56"/>
      <c r="J529" s="56"/>
      <c r="K529" s="56"/>
      <c r="L529" s="56"/>
      <c r="M529" s="56"/>
      <c r="N529" s="56"/>
      <c r="O529" s="56"/>
    </row>
    <row r="530" spans="2:15" ht="26.25">
      <c r="B530" s="72">
        <v>46260</v>
      </c>
      <c r="C530" s="73">
        <v>429739605</v>
      </c>
      <c r="D530" s="74" t="s">
        <v>19</v>
      </c>
      <c r="E530" s="52">
        <v>10200</v>
      </c>
      <c r="F530" s="65"/>
      <c r="G530" s="54">
        <f t="shared" si="8"/>
        <v>161797761.72900015</v>
      </c>
      <c r="H530" s="55"/>
      <c r="I530" s="56"/>
      <c r="J530" s="56"/>
      <c r="K530" s="56"/>
      <c r="L530" s="56"/>
      <c r="M530" s="56"/>
      <c r="N530" s="56"/>
      <c r="O530" s="56"/>
    </row>
    <row r="531" spans="2:15" ht="70.5">
      <c r="B531" s="72">
        <v>46260</v>
      </c>
      <c r="C531" s="73" t="s">
        <v>127</v>
      </c>
      <c r="D531" s="74" t="s">
        <v>20</v>
      </c>
      <c r="E531" s="52">
        <v>825</v>
      </c>
      <c r="F531" s="65"/>
      <c r="G531" s="54">
        <f t="shared" si="8"/>
        <v>161798586.72900015</v>
      </c>
      <c r="H531" s="55"/>
      <c r="I531" s="56"/>
      <c r="J531" s="56"/>
      <c r="K531" s="56"/>
      <c r="L531" s="56"/>
      <c r="M531" s="56"/>
      <c r="N531" s="56"/>
      <c r="O531" s="56"/>
    </row>
    <row r="532" spans="2:15" ht="70.5">
      <c r="B532" s="72">
        <v>46260</v>
      </c>
      <c r="C532" s="73">
        <v>3104525302</v>
      </c>
      <c r="D532" s="74" t="s">
        <v>20</v>
      </c>
      <c r="E532" s="52">
        <v>825</v>
      </c>
      <c r="F532" s="65"/>
      <c r="G532" s="54">
        <f t="shared" si="8"/>
        <v>161799411.72900015</v>
      </c>
      <c r="H532" s="55"/>
      <c r="I532" s="56"/>
      <c r="J532" s="56"/>
      <c r="K532" s="56"/>
      <c r="L532" s="56"/>
      <c r="M532" s="56"/>
      <c r="N532" s="56"/>
      <c r="O532" s="56"/>
    </row>
    <row r="533" spans="2:15" ht="26.25">
      <c r="B533" s="72">
        <v>46260</v>
      </c>
      <c r="C533" s="73">
        <v>106273</v>
      </c>
      <c r="D533" s="74" t="s">
        <v>19</v>
      </c>
      <c r="E533" s="52">
        <v>400000</v>
      </c>
      <c r="F533" s="52"/>
      <c r="G533" s="54">
        <f t="shared" si="8"/>
        <v>162199411.72900015</v>
      </c>
      <c r="H533" s="55"/>
      <c r="I533" s="56"/>
      <c r="J533" s="56"/>
      <c r="K533" s="56"/>
      <c r="L533" s="56"/>
      <c r="M533" s="56"/>
      <c r="N533" s="56"/>
      <c r="O533" s="56"/>
    </row>
    <row r="534" spans="2:15" ht="70.5">
      <c r="B534" s="72">
        <v>46261</v>
      </c>
      <c r="C534" s="75" t="s">
        <v>128</v>
      </c>
      <c r="D534" s="74" t="s">
        <v>129</v>
      </c>
      <c r="E534" s="52"/>
      <c r="F534" s="52">
        <v>167088</v>
      </c>
      <c r="G534" s="54">
        <f t="shared" si="8"/>
        <v>162032323.72900015</v>
      </c>
      <c r="H534" s="55"/>
      <c r="I534" s="56"/>
      <c r="J534" s="56"/>
      <c r="K534" s="56"/>
      <c r="L534" s="56"/>
      <c r="M534" s="56"/>
      <c r="N534" s="56"/>
      <c r="O534" s="56"/>
    </row>
    <row r="535" spans="2:15" ht="70.5">
      <c r="B535" s="72">
        <v>46261</v>
      </c>
      <c r="C535" s="75" t="s">
        <v>130</v>
      </c>
      <c r="D535" s="74" t="s">
        <v>131</v>
      </c>
      <c r="E535" s="52"/>
      <c r="F535" s="52">
        <v>24988.2</v>
      </c>
      <c r="G535" s="54">
        <f t="shared" si="8"/>
        <v>162007335.52900016</v>
      </c>
      <c r="H535" s="55"/>
      <c r="I535" s="56"/>
      <c r="J535" s="56"/>
      <c r="K535" s="56"/>
      <c r="L535" s="56"/>
      <c r="M535" s="56"/>
      <c r="N535" s="56"/>
      <c r="O535" s="56"/>
    </row>
    <row r="536" spans="2:15" ht="70.5">
      <c r="B536" s="72">
        <v>46261</v>
      </c>
      <c r="C536" s="75" t="s">
        <v>132</v>
      </c>
      <c r="D536" s="74" t="s">
        <v>133</v>
      </c>
      <c r="E536" s="52"/>
      <c r="F536" s="52">
        <v>24530.07</v>
      </c>
      <c r="G536" s="54">
        <f t="shared" si="8"/>
        <v>161982805.45900017</v>
      </c>
      <c r="H536" s="55"/>
      <c r="I536" s="56"/>
      <c r="J536" s="56"/>
      <c r="K536" s="56"/>
      <c r="L536" s="56"/>
      <c r="M536" s="56"/>
      <c r="N536" s="56"/>
      <c r="O536" s="56"/>
    </row>
    <row r="537" spans="2:15" ht="47.25">
      <c r="B537" s="72">
        <v>46261</v>
      </c>
      <c r="C537" s="75" t="s">
        <v>134</v>
      </c>
      <c r="D537" s="74" t="s">
        <v>135</v>
      </c>
      <c r="E537" s="52"/>
      <c r="F537" s="52">
        <v>5850</v>
      </c>
      <c r="G537" s="54">
        <f t="shared" si="8"/>
        <v>161976955.45900017</v>
      </c>
      <c r="H537" s="55"/>
      <c r="I537" s="56"/>
      <c r="J537" s="56"/>
      <c r="K537" s="56"/>
      <c r="L537" s="56"/>
      <c r="M537" s="56"/>
      <c r="N537" s="56"/>
      <c r="O537" s="56"/>
    </row>
    <row r="538" spans="2:15" ht="70.5">
      <c r="B538" s="72">
        <v>46261</v>
      </c>
      <c r="C538" s="75" t="s">
        <v>136</v>
      </c>
      <c r="D538" s="74" t="s">
        <v>137</v>
      </c>
      <c r="E538" s="52"/>
      <c r="F538" s="52">
        <v>14803.1</v>
      </c>
      <c r="G538" s="54">
        <f t="shared" si="8"/>
        <v>161962152.35900018</v>
      </c>
      <c r="H538" s="55"/>
      <c r="I538" s="56"/>
      <c r="J538" s="56"/>
      <c r="K538" s="56"/>
      <c r="L538" s="56"/>
      <c r="M538" s="56"/>
      <c r="N538" s="56"/>
      <c r="O538" s="56"/>
    </row>
    <row r="539" spans="2:15" ht="70.5">
      <c r="B539" s="72">
        <v>46261</v>
      </c>
      <c r="C539" s="75" t="s">
        <v>138</v>
      </c>
      <c r="D539" s="74" t="s">
        <v>139</v>
      </c>
      <c r="E539" s="52"/>
      <c r="F539" s="52">
        <v>33630</v>
      </c>
      <c r="G539" s="54">
        <f t="shared" si="8"/>
        <v>161928522.35900018</v>
      </c>
      <c r="H539" s="55"/>
      <c r="I539" s="56"/>
      <c r="J539" s="56"/>
      <c r="K539" s="56"/>
      <c r="L539" s="56"/>
      <c r="M539" s="56"/>
      <c r="N539" s="56"/>
      <c r="O539" s="56"/>
    </row>
    <row r="540" spans="2:15" ht="93.75">
      <c r="B540" s="72">
        <v>46261</v>
      </c>
      <c r="C540" s="75" t="s">
        <v>140</v>
      </c>
      <c r="D540" s="74" t="s">
        <v>141</v>
      </c>
      <c r="E540" s="52"/>
      <c r="F540" s="52">
        <v>147600</v>
      </c>
      <c r="G540" s="54">
        <f t="shared" si="8"/>
        <v>161780922.35900018</v>
      </c>
      <c r="H540" s="55"/>
      <c r="I540" s="56"/>
      <c r="J540" s="56"/>
      <c r="K540" s="56"/>
      <c r="L540" s="56"/>
      <c r="M540" s="56"/>
      <c r="N540" s="56"/>
      <c r="O540" s="56"/>
    </row>
    <row r="541" spans="2:15" ht="26.25">
      <c r="B541" s="72">
        <v>46261</v>
      </c>
      <c r="C541" s="73">
        <v>452400470194</v>
      </c>
      <c r="D541" s="74" t="s">
        <v>19</v>
      </c>
      <c r="E541" s="52">
        <v>350170</v>
      </c>
      <c r="F541" s="65"/>
      <c r="G541" s="54">
        <f t="shared" si="8"/>
        <v>162131092.35900018</v>
      </c>
      <c r="H541" s="55"/>
      <c r="I541" s="56"/>
      <c r="J541" s="56"/>
      <c r="K541" s="56"/>
      <c r="L541" s="56"/>
      <c r="M541" s="56"/>
      <c r="N541" s="56"/>
      <c r="O541" s="56"/>
    </row>
    <row r="542" spans="2:15" ht="26.25">
      <c r="B542" s="72">
        <v>46261</v>
      </c>
      <c r="C542" s="73">
        <v>452400545253</v>
      </c>
      <c r="D542" s="74" t="s">
        <v>19</v>
      </c>
      <c r="E542" s="52">
        <v>53124</v>
      </c>
      <c r="F542" s="65"/>
      <c r="G542" s="54">
        <f t="shared" si="8"/>
        <v>162184216.35900018</v>
      </c>
      <c r="H542" s="55"/>
      <c r="I542" s="56"/>
      <c r="J542" s="56"/>
      <c r="K542" s="56"/>
      <c r="L542" s="56"/>
      <c r="M542" s="56"/>
      <c r="N542" s="56"/>
      <c r="O542" s="56"/>
    </row>
    <row r="543" spans="2:15" ht="26.25">
      <c r="B543" s="72">
        <v>46261</v>
      </c>
      <c r="C543" s="73">
        <v>242813584</v>
      </c>
      <c r="D543" s="74" t="s">
        <v>19</v>
      </c>
      <c r="E543" s="52">
        <v>8000</v>
      </c>
      <c r="F543" s="65"/>
      <c r="G543" s="54">
        <f t="shared" si="8"/>
        <v>162192216.35900018</v>
      </c>
      <c r="H543" s="55"/>
      <c r="I543" s="56"/>
      <c r="J543" s="56"/>
      <c r="K543" s="56"/>
      <c r="L543" s="56"/>
      <c r="M543" s="56"/>
      <c r="N543" s="56"/>
      <c r="O543" s="56"/>
    </row>
    <row r="544" spans="2:15" ht="26.25">
      <c r="B544" s="72">
        <v>46261</v>
      </c>
      <c r="C544" s="73">
        <v>452400548221</v>
      </c>
      <c r="D544" s="74" t="s">
        <v>19</v>
      </c>
      <c r="E544" s="52">
        <v>8000</v>
      </c>
      <c r="F544" s="65"/>
      <c r="G544" s="54">
        <f t="shared" si="8"/>
        <v>162200216.35900018</v>
      </c>
      <c r="H544" s="55"/>
      <c r="I544" s="56"/>
      <c r="J544" s="56"/>
      <c r="K544" s="56"/>
      <c r="L544" s="56"/>
      <c r="M544" s="56"/>
      <c r="N544" s="56"/>
      <c r="O544" s="56"/>
    </row>
    <row r="545" spans="2:15" ht="26.25">
      <c r="B545" s="72">
        <v>46261</v>
      </c>
      <c r="C545" s="73">
        <v>242813641</v>
      </c>
      <c r="D545" s="74" t="s">
        <v>19</v>
      </c>
      <c r="E545" s="52">
        <v>5000</v>
      </c>
      <c r="F545" s="65"/>
      <c r="G545" s="54">
        <f t="shared" si="8"/>
        <v>162205216.35900018</v>
      </c>
      <c r="H545" s="55"/>
      <c r="I545" s="56"/>
      <c r="J545" s="56"/>
      <c r="K545" s="56"/>
      <c r="L545" s="56"/>
      <c r="M545" s="56"/>
      <c r="N545" s="56"/>
      <c r="O545" s="56"/>
    </row>
    <row r="546" spans="2:15" ht="26.25">
      <c r="B546" s="72">
        <v>46261</v>
      </c>
      <c r="C546" s="73">
        <v>242813669</v>
      </c>
      <c r="D546" s="74" t="s">
        <v>19</v>
      </c>
      <c r="E546" s="52">
        <v>5000</v>
      </c>
      <c r="F546" s="65"/>
      <c r="G546" s="54">
        <f t="shared" si="8"/>
        <v>162210216.35900018</v>
      </c>
      <c r="H546" s="55"/>
      <c r="I546" s="56"/>
      <c r="J546" s="56"/>
      <c r="K546" s="56"/>
      <c r="L546" s="56"/>
      <c r="M546" s="56"/>
      <c r="N546" s="56"/>
      <c r="O546" s="56"/>
    </row>
    <row r="547" spans="2:15" ht="26.25">
      <c r="B547" s="72">
        <v>46261</v>
      </c>
      <c r="C547" s="73">
        <v>452400367559</v>
      </c>
      <c r="D547" s="74" t="s">
        <v>19</v>
      </c>
      <c r="E547" s="52">
        <v>20600</v>
      </c>
      <c r="F547" s="65"/>
      <c r="G547" s="54">
        <f t="shared" si="8"/>
        <v>162230816.35900018</v>
      </c>
      <c r="H547" s="55"/>
      <c r="I547" s="56"/>
      <c r="J547" s="56"/>
      <c r="K547" s="56"/>
      <c r="L547" s="56"/>
      <c r="M547" s="56"/>
      <c r="N547" s="56"/>
      <c r="O547" s="56"/>
    </row>
    <row r="548" spans="2:15" ht="26.25">
      <c r="B548" s="72">
        <v>46261</v>
      </c>
      <c r="C548" s="73">
        <v>242815860</v>
      </c>
      <c r="D548" s="74" t="s">
        <v>19</v>
      </c>
      <c r="E548" s="52">
        <v>15000</v>
      </c>
      <c r="F548" s="65"/>
      <c r="G548" s="54">
        <f t="shared" si="8"/>
        <v>162245816.35900018</v>
      </c>
      <c r="H548" s="55"/>
      <c r="I548" s="56"/>
      <c r="J548" s="56"/>
      <c r="K548" s="56"/>
      <c r="L548" s="56"/>
      <c r="M548" s="56"/>
      <c r="N548" s="56"/>
      <c r="O548" s="56"/>
    </row>
    <row r="549" spans="2:15" ht="26.25">
      <c r="B549" s="72">
        <v>46261</v>
      </c>
      <c r="C549" s="73">
        <v>242816346</v>
      </c>
      <c r="D549" s="74" t="s">
        <v>19</v>
      </c>
      <c r="E549" s="52">
        <v>15000</v>
      </c>
      <c r="F549" s="65"/>
      <c r="G549" s="54">
        <f t="shared" si="8"/>
        <v>162260816.35900018</v>
      </c>
      <c r="H549" s="55"/>
      <c r="I549" s="56"/>
      <c r="J549" s="56"/>
      <c r="K549" s="56"/>
      <c r="L549" s="56"/>
      <c r="M549" s="56"/>
      <c r="N549" s="56"/>
      <c r="O549" s="56"/>
    </row>
    <row r="550" spans="2:15" ht="26.25">
      <c r="B550" s="72">
        <v>46261</v>
      </c>
      <c r="C550" s="73">
        <v>452400540358</v>
      </c>
      <c r="D550" s="74" t="s">
        <v>19</v>
      </c>
      <c r="E550" s="52">
        <v>63660</v>
      </c>
      <c r="F550" s="65"/>
      <c r="G550" s="54">
        <f t="shared" si="8"/>
        <v>162324476.35900018</v>
      </c>
      <c r="H550" s="55"/>
      <c r="I550" s="56"/>
      <c r="J550" s="56"/>
      <c r="K550" s="56"/>
      <c r="L550" s="56"/>
      <c r="M550" s="56"/>
      <c r="N550" s="56"/>
      <c r="O550" s="56"/>
    </row>
    <row r="551" spans="2:15" ht="26.25">
      <c r="B551" s="72">
        <v>46261</v>
      </c>
      <c r="C551" s="73">
        <v>452400548819</v>
      </c>
      <c r="D551" s="74" t="s">
        <v>19</v>
      </c>
      <c r="E551" s="52">
        <v>242720</v>
      </c>
      <c r="F551" s="65"/>
      <c r="G551" s="54">
        <f t="shared" si="8"/>
        <v>162567196.35900018</v>
      </c>
      <c r="H551" s="55"/>
      <c r="I551" s="56"/>
      <c r="J551" s="56"/>
      <c r="K551" s="56"/>
      <c r="L551" s="56"/>
      <c r="M551" s="56"/>
      <c r="N551" s="56"/>
      <c r="O551" s="56"/>
    </row>
    <row r="552" spans="2:15" ht="26.25">
      <c r="B552" s="72">
        <v>46261</v>
      </c>
      <c r="C552" s="73">
        <v>452400430005</v>
      </c>
      <c r="D552" s="74" t="s">
        <v>19</v>
      </c>
      <c r="E552" s="52">
        <v>18200</v>
      </c>
      <c r="F552" s="65"/>
      <c r="G552" s="54">
        <f t="shared" si="8"/>
        <v>162585396.35900018</v>
      </c>
      <c r="H552" s="55"/>
      <c r="I552" s="56"/>
      <c r="J552" s="56"/>
      <c r="K552" s="56"/>
      <c r="L552" s="56"/>
      <c r="M552" s="56"/>
      <c r="N552" s="56"/>
      <c r="O552" s="56"/>
    </row>
    <row r="553" spans="2:15" ht="26.25">
      <c r="B553" s="72">
        <v>46261</v>
      </c>
      <c r="C553" s="73">
        <v>5770020289</v>
      </c>
      <c r="D553" s="74" t="s">
        <v>19</v>
      </c>
      <c r="E553" s="52">
        <v>165200</v>
      </c>
      <c r="F553" s="65"/>
      <c r="G553" s="54">
        <f t="shared" si="8"/>
        <v>162750596.35900018</v>
      </c>
      <c r="H553" s="55"/>
      <c r="I553" s="56"/>
      <c r="J553" s="56"/>
      <c r="K553" s="56"/>
      <c r="L553" s="56"/>
      <c r="M553" s="56"/>
      <c r="N553" s="56"/>
      <c r="O553" s="56"/>
    </row>
    <row r="554" spans="2:15" ht="70.5">
      <c r="B554" s="72">
        <v>46261</v>
      </c>
      <c r="C554" s="73">
        <v>131381235</v>
      </c>
      <c r="D554" s="74" t="s">
        <v>20</v>
      </c>
      <c r="E554" s="52">
        <v>900</v>
      </c>
      <c r="F554" s="65"/>
      <c r="G554" s="54">
        <f t="shared" si="8"/>
        <v>162751496.35900018</v>
      </c>
      <c r="H554" s="55"/>
      <c r="I554" s="56"/>
      <c r="J554" s="56"/>
      <c r="K554" s="56"/>
      <c r="L554" s="56"/>
      <c r="M554" s="56"/>
      <c r="N554" s="56"/>
      <c r="O554" s="56"/>
    </row>
    <row r="555" spans="2:15" ht="70.5">
      <c r="B555" s="72">
        <v>46261</v>
      </c>
      <c r="C555" s="73">
        <v>117474833</v>
      </c>
      <c r="D555" s="74" t="s">
        <v>20</v>
      </c>
      <c r="E555" s="52">
        <v>750</v>
      </c>
      <c r="F555" s="65"/>
      <c r="G555" s="54">
        <f t="shared" si="8"/>
        <v>162752246.35900018</v>
      </c>
      <c r="H555" s="55"/>
      <c r="I555" s="56"/>
      <c r="J555" s="56"/>
      <c r="K555" s="56"/>
      <c r="L555" s="56"/>
      <c r="M555" s="56"/>
      <c r="N555" s="56"/>
      <c r="O555" s="56"/>
    </row>
    <row r="556" spans="2:15" ht="26.25">
      <c r="B556" s="72">
        <v>46262</v>
      </c>
      <c r="C556" s="75" t="s">
        <v>142</v>
      </c>
      <c r="D556" s="74" t="s">
        <v>143</v>
      </c>
      <c r="E556" s="52"/>
      <c r="F556" s="52">
        <v>90270</v>
      </c>
      <c r="G556" s="54">
        <f t="shared" si="8"/>
        <v>162661976.35900018</v>
      </c>
      <c r="H556" s="55"/>
      <c r="I556" s="56"/>
      <c r="J556" s="56"/>
      <c r="K556" s="56"/>
      <c r="L556" s="56"/>
      <c r="M556" s="56"/>
      <c r="N556" s="56"/>
      <c r="O556" s="56"/>
    </row>
    <row r="557" spans="2:15" ht="26.25">
      <c r="B557" s="72">
        <v>46262</v>
      </c>
      <c r="C557" s="75" t="s">
        <v>144</v>
      </c>
      <c r="D557" s="74" t="s">
        <v>145</v>
      </c>
      <c r="E557" s="52"/>
      <c r="F557" s="52">
        <v>18000</v>
      </c>
      <c r="G557" s="54">
        <f t="shared" si="8"/>
        <v>162643976.35900018</v>
      </c>
      <c r="H557" s="55"/>
      <c r="I557" s="56"/>
      <c r="J557" s="56"/>
      <c r="K557" s="56"/>
      <c r="L557" s="56"/>
      <c r="M557" s="56"/>
      <c r="N557" s="56"/>
      <c r="O557" s="56"/>
    </row>
    <row r="558" spans="2:15" ht="47.25">
      <c r="B558" s="72">
        <v>46262</v>
      </c>
      <c r="C558" s="75" t="s">
        <v>146</v>
      </c>
      <c r="D558" s="74" t="s">
        <v>147</v>
      </c>
      <c r="E558" s="52"/>
      <c r="F558" s="52">
        <v>273273.65000000002</v>
      </c>
      <c r="G558" s="54">
        <f t="shared" si="8"/>
        <v>162370702.70900017</v>
      </c>
      <c r="H558" s="55"/>
      <c r="I558" s="56"/>
      <c r="J558" s="56"/>
      <c r="K558" s="56"/>
      <c r="L558" s="56"/>
      <c r="M558" s="56"/>
      <c r="N558" s="56"/>
      <c r="O558" s="56"/>
    </row>
    <row r="559" spans="2:15" ht="47.25">
      <c r="B559" s="72">
        <v>46262</v>
      </c>
      <c r="C559" s="75" t="s">
        <v>148</v>
      </c>
      <c r="D559" s="74" t="s">
        <v>149</v>
      </c>
      <c r="E559" s="52"/>
      <c r="F559" s="52">
        <v>121461.13</v>
      </c>
      <c r="G559" s="54">
        <f t="shared" si="8"/>
        <v>162249241.57900017</v>
      </c>
      <c r="H559" s="55"/>
      <c r="I559" s="56"/>
      <c r="J559" s="56"/>
      <c r="K559" s="56"/>
      <c r="L559" s="56"/>
      <c r="M559" s="56"/>
      <c r="N559" s="56"/>
      <c r="O559" s="56"/>
    </row>
    <row r="560" spans="2:15" ht="47.25">
      <c r="B560" s="72">
        <v>46262</v>
      </c>
      <c r="C560" s="75" t="s">
        <v>150</v>
      </c>
      <c r="D560" s="74" t="s">
        <v>151</v>
      </c>
      <c r="E560" s="52"/>
      <c r="F560" s="52">
        <v>358122.75</v>
      </c>
      <c r="G560" s="54">
        <f t="shared" si="8"/>
        <v>161891118.82900017</v>
      </c>
      <c r="H560" s="55"/>
      <c r="I560" s="56"/>
      <c r="J560" s="56"/>
      <c r="K560" s="56"/>
      <c r="L560" s="56"/>
      <c r="M560" s="56"/>
      <c r="N560" s="56"/>
      <c r="O560" s="56"/>
    </row>
    <row r="561" spans="2:15" ht="93.75">
      <c r="B561" s="72">
        <v>46262</v>
      </c>
      <c r="C561" s="75" t="s">
        <v>152</v>
      </c>
      <c r="D561" s="74" t="s">
        <v>153</v>
      </c>
      <c r="E561" s="52"/>
      <c r="F561" s="52">
        <v>22315.52</v>
      </c>
      <c r="G561" s="54">
        <f t="shared" si="8"/>
        <v>161868803.30900016</v>
      </c>
      <c r="H561" s="55"/>
      <c r="I561" s="56"/>
      <c r="J561" s="56"/>
      <c r="K561" s="56"/>
      <c r="L561" s="56"/>
      <c r="M561" s="56"/>
      <c r="N561" s="56"/>
      <c r="O561" s="56"/>
    </row>
    <row r="562" spans="2:15" ht="93.75">
      <c r="B562" s="72">
        <v>46262</v>
      </c>
      <c r="C562" s="75" t="s">
        <v>154</v>
      </c>
      <c r="D562" s="74" t="s">
        <v>155</v>
      </c>
      <c r="E562" s="52"/>
      <c r="F562" s="52">
        <v>34356.57</v>
      </c>
      <c r="G562" s="54">
        <f t="shared" si="8"/>
        <v>161834446.73900017</v>
      </c>
      <c r="H562" s="55"/>
      <c r="I562" s="56"/>
      <c r="J562" s="56"/>
      <c r="K562" s="56"/>
      <c r="L562" s="56"/>
      <c r="M562" s="56"/>
      <c r="N562" s="56"/>
      <c r="O562" s="56"/>
    </row>
    <row r="563" spans="2:15" ht="47.25">
      <c r="B563" s="72">
        <v>46262</v>
      </c>
      <c r="C563" s="75" t="s">
        <v>156</v>
      </c>
      <c r="D563" s="74" t="s">
        <v>157</v>
      </c>
      <c r="E563" s="52"/>
      <c r="F563" s="52">
        <v>3502.8</v>
      </c>
      <c r="G563" s="54">
        <f t="shared" si="8"/>
        <v>161830943.93900016</v>
      </c>
      <c r="H563" s="55"/>
      <c r="I563" s="56"/>
      <c r="J563" s="56"/>
      <c r="K563" s="56"/>
      <c r="L563" s="56"/>
      <c r="M563" s="56"/>
      <c r="N563" s="56"/>
      <c r="O563" s="56"/>
    </row>
    <row r="564" spans="2:15" ht="70.5">
      <c r="B564" s="72">
        <v>46262</v>
      </c>
      <c r="C564" s="75" t="s">
        <v>158</v>
      </c>
      <c r="D564" s="74" t="s">
        <v>159</v>
      </c>
      <c r="E564" s="52"/>
      <c r="F564" s="52">
        <v>26129</v>
      </c>
      <c r="G564" s="54">
        <f t="shared" si="8"/>
        <v>161804814.93900016</v>
      </c>
      <c r="H564" s="55"/>
      <c r="I564" s="56"/>
      <c r="J564" s="56"/>
      <c r="K564" s="56"/>
      <c r="L564" s="56"/>
      <c r="M564" s="56"/>
      <c r="N564" s="56"/>
      <c r="O564" s="56"/>
    </row>
    <row r="565" spans="2:15" ht="47.25">
      <c r="B565" s="72">
        <v>46262</v>
      </c>
      <c r="C565" s="75" t="s">
        <v>160</v>
      </c>
      <c r="D565" s="74" t="s">
        <v>161</v>
      </c>
      <c r="E565" s="52"/>
      <c r="F565" s="52">
        <v>38471.620000000003</v>
      </c>
      <c r="G565" s="54">
        <f t="shared" si="8"/>
        <v>161766343.31900015</v>
      </c>
      <c r="H565" s="55"/>
      <c r="I565" s="56"/>
      <c r="J565" s="56"/>
      <c r="K565" s="56"/>
      <c r="L565" s="56"/>
      <c r="M565" s="56"/>
      <c r="N565" s="56"/>
      <c r="O565" s="56"/>
    </row>
    <row r="566" spans="2:15" ht="47.25">
      <c r="B566" s="72">
        <v>46262</v>
      </c>
      <c r="C566" s="75" t="s">
        <v>162</v>
      </c>
      <c r="D566" s="74" t="s">
        <v>163</v>
      </c>
      <c r="E566" s="52"/>
      <c r="F566" s="52">
        <v>2500</v>
      </c>
      <c r="G566" s="54">
        <f t="shared" si="8"/>
        <v>161763843.31900015</v>
      </c>
      <c r="H566" s="55"/>
      <c r="I566" s="56"/>
      <c r="J566" s="56"/>
      <c r="K566" s="56"/>
      <c r="L566" s="56"/>
      <c r="M566" s="56"/>
      <c r="N566" s="56"/>
      <c r="O566" s="56"/>
    </row>
    <row r="567" spans="2:15" ht="70.5">
      <c r="B567" s="72">
        <v>46262</v>
      </c>
      <c r="C567" s="75" t="s">
        <v>164</v>
      </c>
      <c r="D567" s="74" t="s">
        <v>165</v>
      </c>
      <c r="E567" s="52"/>
      <c r="F567" s="52">
        <v>105314.8</v>
      </c>
      <c r="G567" s="54">
        <f t="shared" si="8"/>
        <v>161658528.51900014</v>
      </c>
      <c r="H567" s="55"/>
      <c r="I567" s="56"/>
      <c r="J567" s="56"/>
      <c r="K567" s="56"/>
      <c r="L567" s="56"/>
      <c r="M567" s="56"/>
      <c r="N567" s="56"/>
      <c r="O567" s="56"/>
    </row>
    <row r="568" spans="2:15" ht="70.5">
      <c r="B568" s="72">
        <v>46262</v>
      </c>
      <c r="C568" s="75" t="s">
        <v>166</v>
      </c>
      <c r="D568" s="74" t="s">
        <v>167</v>
      </c>
      <c r="E568" s="52"/>
      <c r="F568" s="52">
        <v>2500</v>
      </c>
      <c r="G568" s="54">
        <f t="shared" si="8"/>
        <v>161656028.51900014</v>
      </c>
      <c r="H568" s="55"/>
      <c r="I568" s="56"/>
      <c r="J568" s="56"/>
      <c r="K568" s="56"/>
      <c r="L568" s="56"/>
      <c r="M568" s="56"/>
      <c r="N568" s="56"/>
      <c r="O568" s="56"/>
    </row>
    <row r="569" spans="2:15" ht="26.25">
      <c r="B569" s="72">
        <v>46262</v>
      </c>
      <c r="C569" s="73">
        <v>452400470187</v>
      </c>
      <c r="D569" s="74" t="s">
        <v>19</v>
      </c>
      <c r="E569" s="52">
        <v>399446</v>
      </c>
      <c r="F569" s="65"/>
      <c r="G569" s="54">
        <f t="shared" si="8"/>
        <v>162055474.51900014</v>
      </c>
      <c r="H569" s="55"/>
      <c r="I569" s="56"/>
      <c r="J569" s="56"/>
      <c r="K569" s="56"/>
      <c r="L569" s="56"/>
      <c r="M569" s="56"/>
      <c r="N569" s="56"/>
      <c r="O569" s="56"/>
    </row>
    <row r="570" spans="2:15" ht="26.25">
      <c r="B570" s="72">
        <v>46262</v>
      </c>
      <c r="C570" s="73">
        <v>452400544693</v>
      </c>
      <c r="D570" s="74" t="s">
        <v>19</v>
      </c>
      <c r="E570" s="52">
        <v>9800</v>
      </c>
      <c r="F570" s="65"/>
      <c r="G570" s="54">
        <f t="shared" si="8"/>
        <v>162065274.51900014</v>
      </c>
      <c r="H570" s="55"/>
      <c r="I570" s="56"/>
      <c r="J570" s="56"/>
      <c r="K570" s="56"/>
      <c r="L570" s="56"/>
      <c r="M570" s="56"/>
      <c r="N570" s="56"/>
      <c r="O570" s="56"/>
    </row>
    <row r="571" spans="2:15" ht="26.25">
      <c r="B571" s="72">
        <v>46262</v>
      </c>
      <c r="C571" s="73">
        <v>2960070214</v>
      </c>
      <c r="D571" s="74" t="s">
        <v>19</v>
      </c>
      <c r="E571" s="52">
        <v>4600</v>
      </c>
      <c r="F571" s="65"/>
      <c r="G571" s="54">
        <f t="shared" si="8"/>
        <v>162069874.51900014</v>
      </c>
      <c r="H571" s="55"/>
      <c r="I571" s="56"/>
      <c r="J571" s="56"/>
      <c r="K571" s="56"/>
      <c r="L571" s="56"/>
      <c r="M571" s="56"/>
      <c r="N571" s="56"/>
      <c r="O571" s="56"/>
    </row>
    <row r="572" spans="2:15" ht="26.25">
      <c r="B572" s="72">
        <v>46262</v>
      </c>
      <c r="C572" s="73">
        <v>429838293</v>
      </c>
      <c r="D572" s="74" t="s">
        <v>19</v>
      </c>
      <c r="E572" s="52">
        <v>4900</v>
      </c>
      <c r="F572" s="65"/>
      <c r="G572" s="54">
        <f t="shared" si="8"/>
        <v>162074774.51900014</v>
      </c>
      <c r="H572" s="55"/>
      <c r="I572" s="56"/>
      <c r="J572" s="56"/>
      <c r="K572" s="56"/>
      <c r="L572" s="56"/>
      <c r="M572" s="56"/>
      <c r="N572" s="56"/>
      <c r="O572" s="56"/>
    </row>
    <row r="573" spans="2:15" ht="26.25">
      <c r="B573" s="72">
        <v>46262</v>
      </c>
      <c r="C573" s="73">
        <v>452400543968</v>
      </c>
      <c r="D573" s="74" t="s">
        <v>19</v>
      </c>
      <c r="E573" s="52">
        <v>7700</v>
      </c>
      <c r="F573" s="65"/>
      <c r="G573" s="54">
        <f t="shared" si="8"/>
        <v>162082474.51900014</v>
      </c>
      <c r="H573" s="55"/>
      <c r="I573" s="56"/>
      <c r="J573" s="56"/>
      <c r="K573" s="56"/>
      <c r="L573" s="56"/>
      <c r="M573" s="56"/>
      <c r="N573" s="56"/>
      <c r="O573" s="56"/>
    </row>
    <row r="574" spans="2:15" ht="26.25">
      <c r="B574" s="72">
        <v>46262</v>
      </c>
      <c r="C574" s="73">
        <v>452400542030</v>
      </c>
      <c r="D574" s="74" t="s">
        <v>19</v>
      </c>
      <c r="E574" s="52">
        <v>3500</v>
      </c>
      <c r="F574" s="65"/>
      <c r="G574" s="54">
        <f t="shared" si="8"/>
        <v>162085974.51900014</v>
      </c>
      <c r="H574" s="55"/>
      <c r="I574" s="56"/>
      <c r="J574" s="56"/>
      <c r="K574" s="56"/>
      <c r="L574" s="56"/>
      <c r="M574" s="56"/>
      <c r="N574" s="56"/>
      <c r="O574" s="56"/>
    </row>
    <row r="575" spans="2:15" ht="26.25">
      <c r="B575" s="72">
        <v>46262</v>
      </c>
      <c r="C575" s="73">
        <v>452400544931</v>
      </c>
      <c r="D575" s="74" t="s">
        <v>19</v>
      </c>
      <c r="E575" s="52">
        <v>200</v>
      </c>
      <c r="F575" s="65"/>
      <c r="G575" s="54">
        <f t="shared" si="8"/>
        <v>162086174.51900014</v>
      </c>
      <c r="H575" s="55"/>
      <c r="I575" s="56"/>
      <c r="J575" s="56"/>
      <c r="K575" s="56"/>
      <c r="L575" s="56"/>
      <c r="M575" s="56"/>
      <c r="N575" s="56"/>
      <c r="O575" s="56"/>
    </row>
    <row r="576" spans="2:15" ht="26.25">
      <c r="B576" s="72">
        <v>46262</v>
      </c>
      <c r="C576" s="73">
        <v>452400540219</v>
      </c>
      <c r="D576" s="74" t="s">
        <v>19</v>
      </c>
      <c r="E576" s="52">
        <v>20530</v>
      </c>
      <c r="F576" s="65"/>
      <c r="G576" s="54">
        <f t="shared" si="8"/>
        <v>162106704.51900014</v>
      </c>
      <c r="H576" s="55"/>
      <c r="I576" s="56"/>
      <c r="J576" s="56"/>
      <c r="K576" s="56"/>
      <c r="L576" s="56"/>
      <c r="M576" s="56"/>
      <c r="N576" s="56"/>
      <c r="O576" s="56"/>
    </row>
    <row r="577" spans="2:15" ht="26.25">
      <c r="B577" s="72">
        <v>46262</v>
      </c>
      <c r="C577" s="73">
        <v>5280010350</v>
      </c>
      <c r="D577" s="74" t="s">
        <v>19</v>
      </c>
      <c r="E577" s="52">
        <v>6500</v>
      </c>
      <c r="F577" s="65"/>
      <c r="G577" s="54">
        <f t="shared" si="8"/>
        <v>162113204.51900014</v>
      </c>
      <c r="H577" s="55"/>
      <c r="I577" s="56"/>
      <c r="J577" s="56"/>
      <c r="K577" s="56"/>
      <c r="L577" s="56"/>
      <c r="M577" s="56"/>
      <c r="N577" s="56"/>
      <c r="O577" s="56"/>
    </row>
    <row r="578" spans="2:15" ht="26.25">
      <c r="B578" s="72">
        <v>46262</v>
      </c>
      <c r="C578" s="73">
        <v>5280010353</v>
      </c>
      <c r="D578" s="74" t="s">
        <v>19</v>
      </c>
      <c r="E578" s="52">
        <v>16900</v>
      </c>
      <c r="F578" s="65"/>
      <c r="G578" s="54">
        <f t="shared" si="8"/>
        <v>162130104.51900014</v>
      </c>
      <c r="H578" s="55"/>
      <c r="I578" s="56"/>
      <c r="J578" s="56"/>
      <c r="K578" s="56"/>
      <c r="L578" s="56"/>
      <c r="M578" s="56"/>
      <c r="N578" s="56"/>
      <c r="O578" s="56"/>
    </row>
    <row r="579" spans="2:15" ht="26.25">
      <c r="B579" s="72">
        <v>46262</v>
      </c>
      <c r="C579" s="73">
        <v>5280010356</v>
      </c>
      <c r="D579" s="74" t="s">
        <v>19</v>
      </c>
      <c r="E579" s="52">
        <v>24000</v>
      </c>
      <c r="F579" s="65"/>
      <c r="G579" s="54">
        <f t="shared" si="8"/>
        <v>162154104.51900014</v>
      </c>
      <c r="H579" s="55"/>
      <c r="I579" s="56"/>
      <c r="J579" s="56"/>
      <c r="K579" s="56"/>
      <c r="L579" s="56"/>
      <c r="M579" s="56"/>
      <c r="N579" s="56"/>
      <c r="O579" s="56"/>
    </row>
    <row r="580" spans="2:15" ht="26.25">
      <c r="B580" s="72">
        <v>46262</v>
      </c>
      <c r="C580" s="73">
        <v>5280010359</v>
      </c>
      <c r="D580" s="74" t="s">
        <v>19</v>
      </c>
      <c r="E580" s="52">
        <v>53000</v>
      </c>
      <c r="F580" s="65"/>
      <c r="G580" s="54">
        <f t="shared" si="8"/>
        <v>162207104.51900014</v>
      </c>
      <c r="H580" s="55"/>
      <c r="I580" s="56"/>
      <c r="J580" s="56"/>
      <c r="K580" s="56"/>
      <c r="L580" s="56"/>
      <c r="M580" s="56"/>
      <c r="N580" s="56"/>
      <c r="O580" s="56"/>
    </row>
    <row r="581" spans="2:15" ht="26.25">
      <c r="B581" s="72">
        <v>46262</v>
      </c>
      <c r="C581" s="73">
        <v>3070040317</v>
      </c>
      <c r="D581" s="74" t="s">
        <v>19</v>
      </c>
      <c r="E581" s="52">
        <v>8400</v>
      </c>
      <c r="F581" s="65"/>
      <c r="G581" s="54">
        <f t="shared" si="8"/>
        <v>162215504.51900014</v>
      </c>
      <c r="H581" s="55"/>
      <c r="I581" s="56"/>
      <c r="J581" s="56"/>
      <c r="K581" s="56"/>
      <c r="L581" s="56"/>
      <c r="M581" s="56"/>
      <c r="N581" s="56"/>
      <c r="O581" s="56"/>
    </row>
    <row r="582" spans="2:15" ht="26.25">
      <c r="B582" s="72">
        <v>46262</v>
      </c>
      <c r="C582" s="73">
        <v>5770030353</v>
      </c>
      <c r="D582" s="74" t="s">
        <v>19</v>
      </c>
      <c r="E582" s="52">
        <v>163000</v>
      </c>
      <c r="F582" s="65"/>
      <c r="G582" s="54">
        <f t="shared" si="8"/>
        <v>162378504.51900014</v>
      </c>
      <c r="H582" s="55"/>
      <c r="I582" s="56"/>
      <c r="J582" s="56"/>
      <c r="K582" s="56"/>
      <c r="L582" s="56"/>
      <c r="M582" s="56"/>
      <c r="N582" s="56"/>
      <c r="O582" s="56"/>
    </row>
    <row r="583" spans="2:15" ht="26.25">
      <c r="B583" s="72">
        <v>46262</v>
      </c>
      <c r="C583" s="73">
        <v>924282872</v>
      </c>
      <c r="D583" s="74" t="s">
        <v>19</v>
      </c>
      <c r="E583" s="52">
        <v>40000</v>
      </c>
      <c r="F583" s="65"/>
      <c r="G583" s="54">
        <f t="shared" si="8"/>
        <v>162418504.51900014</v>
      </c>
      <c r="H583" s="55"/>
      <c r="I583" s="56"/>
      <c r="J583" s="56"/>
      <c r="K583" s="56"/>
      <c r="L583" s="56"/>
      <c r="M583" s="56"/>
      <c r="N583" s="56"/>
      <c r="O583" s="56"/>
    </row>
    <row r="584" spans="2:15" ht="70.5">
      <c r="B584" s="72">
        <v>46262</v>
      </c>
      <c r="C584" s="73">
        <v>2800827889</v>
      </c>
      <c r="D584" s="74" t="s">
        <v>20</v>
      </c>
      <c r="E584" s="52">
        <v>825</v>
      </c>
      <c r="F584" s="65"/>
      <c r="G584" s="54">
        <f t="shared" si="8"/>
        <v>162419329.51900014</v>
      </c>
      <c r="H584" s="55"/>
      <c r="I584" s="56"/>
      <c r="J584" s="56"/>
      <c r="K584" s="56"/>
      <c r="L584" s="56"/>
      <c r="M584" s="56"/>
      <c r="N584" s="56"/>
      <c r="O584" s="56"/>
    </row>
    <row r="585" spans="2:15" ht="47.25">
      <c r="B585" s="72">
        <v>46262</v>
      </c>
      <c r="C585" s="73" t="s">
        <v>168</v>
      </c>
      <c r="D585" s="74" t="s">
        <v>169</v>
      </c>
      <c r="E585" s="52"/>
      <c r="F585" s="52">
        <v>293576.59999999998</v>
      </c>
      <c r="G585" s="54">
        <f t="shared" si="8"/>
        <v>162125752.91900015</v>
      </c>
      <c r="H585" s="55"/>
      <c r="I585" s="56"/>
      <c r="J585" s="56"/>
      <c r="K585" s="56"/>
      <c r="L585" s="56"/>
      <c r="M585" s="56"/>
      <c r="N585" s="56"/>
      <c r="O585" s="56"/>
    </row>
    <row r="586" spans="2:15" ht="70.5">
      <c r="B586" s="72">
        <v>46265</v>
      </c>
      <c r="C586" s="75" t="s">
        <v>170</v>
      </c>
      <c r="D586" s="74" t="s">
        <v>171</v>
      </c>
      <c r="E586" s="52"/>
      <c r="F586" s="52">
        <v>5500</v>
      </c>
      <c r="G586" s="54">
        <f t="shared" si="8"/>
        <v>162120252.91900015</v>
      </c>
      <c r="H586" s="55"/>
      <c r="I586" s="56"/>
      <c r="J586" s="56"/>
      <c r="K586" s="56"/>
      <c r="L586" s="56"/>
      <c r="M586" s="56"/>
      <c r="N586" s="56"/>
      <c r="O586" s="56"/>
    </row>
    <row r="587" spans="2:15" ht="93.75">
      <c r="B587" s="72">
        <v>46265</v>
      </c>
      <c r="C587" s="75" t="s">
        <v>172</v>
      </c>
      <c r="D587" s="74" t="s">
        <v>173</v>
      </c>
      <c r="E587" s="52"/>
      <c r="F587" s="52">
        <v>182614.44</v>
      </c>
      <c r="G587" s="54">
        <f t="shared" si="8"/>
        <v>161937638.47900015</v>
      </c>
      <c r="H587" s="55"/>
      <c r="I587" s="56"/>
      <c r="J587" s="56"/>
      <c r="K587" s="56"/>
      <c r="L587" s="56"/>
      <c r="M587" s="56"/>
      <c r="N587" s="56"/>
      <c r="O587" s="56"/>
    </row>
    <row r="588" spans="2:15" ht="70.5">
      <c r="B588" s="72">
        <v>46265</v>
      </c>
      <c r="C588" s="75" t="s">
        <v>174</v>
      </c>
      <c r="D588" s="74" t="s">
        <v>175</v>
      </c>
      <c r="E588" s="52"/>
      <c r="F588" s="52">
        <v>47595.31</v>
      </c>
      <c r="G588" s="54">
        <f t="shared" si="8"/>
        <v>161890043.16900015</v>
      </c>
      <c r="H588" s="55"/>
      <c r="I588" s="56"/>
      <c r="J588" s="56"/>
      <c r="K588" s="56"/>
      <c r="L588" s="56"/>
      <c r="M588" s="56"/>
      <c r="N588" s="56"/>
      <c r="O588" s="56"/>
    </row>
    <row r="589" spans="2:15" ht="26.25">
      <c r="B589" s="72">
        <v>46265</v>
      </c>
      <c r="C589" s="73">
        <v>9990002</v>
      </c>
      <c r="D589" s="74" t="s">
        <v>176</v>
      </c>
      <c r="E589" s="52"/>
      <c r="F589" s="52">
        <f>12.7+175</f>
        <v>187.7</v>
      </c>
      <c r="G589" s="54">
        <f t="shared" si="8"/>
        <v>161889855.46900016</v>
      </c>
      <c r="H589" s="55"/>
      <c r="I589" s="56"/>
      <c r="J589" s="56"/>
      <c r="K589" s="56"/>
      <c r="L589" s="56"/>
      <c r="M589" s="56"/>
      <c r="N589" s="56"/>
      <c r="O589" s="56"/>
    </row>
    <row r="590" spans="2:15" ht="26.25">
      <c r="B590" s="72">
        <v>46265</v>
      </c>
      <c r="C590" s="73">
        <v>9990002</v>
      </c>
      <c r="D590" s="74" t="s">
        <v>177</v>
      </c>
      <c r="E590" s="52"/>
      <c r="F590" s="52">
        <f>100+159.6+100+20.72+100+83.38+175</f>
        <v>738.7</v>
      </c>
      <c r="G590" s="54">
        <f t="shared" ref="G590:G605" si="9">+G589+E590-F590</f>
        <v>161889116.76900017</v>
      </c>
      <c r="H590" s="55"/>
      <c r="I590" s="56"/>
      <c r="J590" s="56"/>
      <c r="K590" s="56"/>
      <c r="L590" s="56"/>
      <c r="M590" s="56"/>
      <c r="N590" s="56"/>
      <c r="O590" s="56"/>
    </row>
    <row r="591" spans="2:15" ht="26.25">
      <c r="B591" s="72">
        <v>46265</v>
      </c>
      <c r="C591" s="73">
        <v>452400470195</v>
      </c>
      <c r="D591" s="74" t="s">
        <v>19</v>
      </c>
      <c r="E591" s="52">
        <v>392753</v>
      </c>
      <c r="F591" s="65"/>
      <c r="G591" s="54">
        <f t="shared" si="9"/>
        <v>162281869.76900017</v>
      </c>
      <c r="H591" s="55"/>
      <c r="I591" s="56"/>
      <c r="J591" s="56"/>
      <c r="K591" s="56"/>
      <c r="L591" s="56"/>
      <c r="M591" s="56"/>
      <c r="N591" s="56"/>
      <c r="O591" s="56"/>
    </row>
    <row r="592" spans="2:15" ht="26.25">
      <c r="B592" s="72">
        <v>46265</v>
      </c>
      <c r="C592" s="73">
        <v>452400470196</v>
      </c>
      <c r="D592" s="74" t="s">
        <v>19</v>
      </c>
      <c r="E592" s="52">
        <v>1623.5</v>
      </c>
      <c r="F592" s="65"/>
      <c r="G592" s="54">
        <f t="shared" si="9"/>
        <v>162283493.26900017</v>
      </c>
      <c r="H592" s="55"/>
      <c r="I592" s="56"/>
      <c r="J592" s="56"/>
      <c r="K592" s="56"/>
      <c r="L592" s="56"/>
      <c r="M592" s="56"/>
      <c r="N592" s="56"/>
      <c r="O592" s="56"/>
    </row>
    <row r="593" spans="2:16" ht="26.25">
      <c r="B593" s="72">
        <v>46265</v>
      </c>
      <c r="C593" s="73">
        <v>1510010103</v>
      </c>
      <c r="D593" s="74" t="s">
        <v>19</v>
      </c>
      <c r="E593" s="52">
        <v>11200</v>
      </c>
      <c r="F593" s="65"/>
      <c r="G593" s="54">
        <f t="shared" si="9"/>
        <v>162294693.26900017</v>
      </c>
      <c r="H593" s="55"/>
      <c r="I593" s="56"/>
      <c r="J593" s="56"/>
      <c r="K593" s="56"/>
      <c r="L593" s="56"/>
      <c r="M593" s="56"/>
      <c r="N593" s="56"/>
      <c r="O593" s="56"/>
    </row>
    <row r="594" spans="2:16" ht="26.25">
      <c r="B594" s="72">
        <v>46265</v>
      </c>
      <c r="C594" s="73">
        <v>9100090456</v>
      </c>
      <c r="D594" s="74" t="s">
        <v>19</v>
      </c>
      <c r="E594" s="52">
        <v>7000</v>
      </c>
      <c r="F594" s="65"/>
      <c r="G594" s="54">
        <f t="shared" si="9"/>
        <v>162301693.26900017</v>
      </c>
      <c r="H594" s="55"/>
      <c r="I594" s="56"/>
      <c r="J594" s="56"/>
      <c r="K594" s="56"/>
      <c r="L594" s="56"/>
      <c r="M594" s="56"/>
      <c r="N594" s="56"/>
      <c r="O594" s="56"/>
    </row>
    <row r="595" spans="2:16" ht="26.25">
      <c r="B595" s="72">
        <v>46265</v>
      </c>
      <c r="C595" s="73">
        <v>5280010327</v>
      </c>
      <c r="D595" s="74" t="s">
        <v>19</v>
      </c>
      <c r="E595" s="52">
        <v>7300</v>
      </c>
      <c r="F595" s="65"/>
      <c r="G595" s="54">
        <f t="shared" si="9"/>
        <v>162308993.26900017</v>
      </c>
      <c r="H595" s="55"/>
      <c r="I595" s="56"/>
      <c r="J595" s="56"/>
      <c r="K595" s="56"/>
      <c r="L595" s="56"/>
      <c r="M595" s="56"/>
      <c r="N595" s="56"/>
      <c r="O595" s="56"/>
    </row>
    <row r="596" spans="2:16" ht="26.25">
      <c r="B596" s="72">
        <v>46265</v>
      </c>
      <c r="C596" s="73">
        <v>5280010330</v>
      </c>
      <c r="D596" s="74" t="s">
        <v>19</v>
      </c>
      <c r="E596" s="52">
        <v>28000</v>
      </c>
      <c r="F596" s="65"/>
      <c r="G596" s="54">
        <f t="shared" si="9"/>
        <v>162336993.26900017</v>
      </c>
      <c r="H596" s="55"/>
      <c r="I596" s="56"/>
      <c r="J596" s="56"/>
      <c r="K596" s="56"/>
      <c r="L596" s="56"/>
      <c r="M596" s="56"/>
      <c r="N596" s="56"/>
      <c r="O596" s="56"/>
    </row>
    <row r="597" spans="2:16" ht="26.25">
      <c r="B597" s="72">
        <v>46265</v>
      </c>
      <c r="C597" s="73">
        <v>429992319</v>
      </c>
      <c r="D597" s="74" t="s">
        <v>19</v>
      </c>
      <c r="E597" s="52">
        <v>5000</v>
      </c>
      <c r="F597" s="65"/>
      <c r="G597" s="54">
        <f t="shared" si="9"/>
        <v>162341993.26900017</v>
      </c>
      <c r="H597" s="55"/>
      <c r="I597" s="56"/>
      <c r="J597" s="56"/>
      <c r="K597" s="56"/>
      <c r="L597" s="56"/>
      <c r="M597" s="56"/>
      <c r="N597" s="56"/>
      <c r="O597" s="56"/>
    </row>
    <row r="598" spans="2:16" ht="26.25">
      <c r="B598" s="72">
        <v>46265</v>
      </c>
      <c r="C598" s="73">
        <v>452400548889</v>
      </c>
      <c r="D598" s="74" t="s">
        <v>19</v>
      </c>
      <c r="E598" s="52">
        <v>45500</v>
      </c>
      <c r="F598" s="65"/>
      <c r="G598" s="54">
        <f t="shared" si="9"/>
        <v>162387493.26900017</v>
      </c>
      <c r="H598" s="55"/>
      <c r="I598" s="56"/>
      <c r="J598" s="56"/>
      <c r="K598" s="56"/>
      <c r="L598" s="56"/>
      <c r="M598" s="56"/>
      <c r="N598" s="56"/>
      <c r="O598" s="56"/>
    </row>
    <row r="599" spans="2:16" ht="26.25">
      <c r="B599" s="72">
        <v>46265</v>
      </c>
      <c r="C599" s="73">
        <v>452400546860</v>
      </c>
      <c r="D599" s="74" t="s">
        <v>19</v>
      </c>
      <c r="E599" s="52">
        <v>520</v>
      </c>
      <c r="F599" s="65"/>
      <c r="G599" s="54">
        <f t="shared" si="9"/>
        <v>162388013.26900017</v>
      </c>
      <c r="H599" s="55"/>
      <c r="I599" s="56"/>
      <c r="J599" s="56"/>
      <c r="K599" s="56"/>
      <c r="L599" s="56"/>
      <c r="M599" s="56"/>
      <c r="N599" s="56"/>
      <c r="O599" s="56"/>
    </row>
    <row r="600" spans="2:16" ht="26.25">
      <c r="B600" s="72">
        <v>46265</v>
      </c>
      <c r="C600" s="73">
        <v>5770010719</v>
      </c>
      <c r="D600" s="74" t="s">
        <v>19</v>
      </c>
      <c r="E600" s="52">
        <v>143420</v>
      </c>
      <c r="F600" s="65"/>
      <c r="G600" s="54">
        <f t="shared" si="9"/>
        <v>162531433.26900017</v>
      </c>
      <c r="H600" s="55"/>
      <c r="I600" s="56"/>
      <c r="J600" s="56"/>
      <c r="K600" s="56"/>
      <c r="L600" s="56"/>
      <c r="M600" s="56"/>
      <c r="N600" s="56"/>
      <c r="O600" s="56"/>
    </row>
    <row r="601" spans="2:16" ht="26.25">
      <c r="B601" s="72">
        <v>46265</v>
      </c>
      <c r="C601" s="73">
        <v>5770010722</v>
      </c>
      <c r="D601" s="74" t="s">
        <v>19</v>
      </c>
      <c r="E601" s="52">
        <v>106250</v>
      </c>
      <c r="F601" s="65"/>
      <c r="G601" s="54">
        <f t="shared" si="9"/>
        <v>162637683.26900017</v>
      </c>
      <c r="H601" s="88"/>
      <c r="I601" s="56"/>
      <c r="J601" s="56"/>
      <c r="K601" s="56"/>
      <c r="L601" s="56"/>
      <c r="M601" s="56"/>
      <c r="N601" s="56"/>
      <c r="O601" s="56"/>
    </row>
    <row r="602" spans="2:16" ht="70.5">
      <c r="B602" s="72">
        <v>46265</v>
      </c>
      <c r="C602" s="73">
        <v>3701011680</v>
      </c>
      <c r="D602" s="74" t="s">
        <v>20</v>
      </c>
      <c r="E602" s="52">
        <v>2500</v>
      </c>
      <c r="F602" s="65"/>
      <c r="G602" s="54">
        <f t="shared" si="9"/>
        <v>162640183.26900017</v>
      </c>
      <c r="H602" s="55"/>
      <c r="I602" s="56"/>
      <c r="J602" s="56"/>
      <c r="K602" s="56"/>
      <c r="L602" s="56"/>
      <c r="M602" s="56"/>
      <c r="N602" s="56"/>
      <c r="O602" s="56"/>
    </row>
    <row r="603" spans="2:16" ht="70.5">
      <c r="B603" s="72">
        <v>46265</v>
      </c>
      <c r="C603" s="73">
        <v>40226347843</v>
      </c>
      <c r="D603" s="74" t="s">
        <v>20</v>
      </c>
      <c r="E603" s="52">
        <v>1200</v>
      </c>
      <c r="G603" s="54">
        <f t="shared" si="9"/>
        <v>162641383.26900017</v>
      </c>
      <c r="H603" s="55"/>
      <c r="I603" s="56"/>
      <c r="J603" s="56"/>
      <c r="K603" s="56"/>
      <c r="L603" s="56"/>
      <c r="M603" s="56"/>
      <c r="N603" s="56"/>
      <c r="O603" s="56"/>
    </row>
    <row r="604" spans="2:16" ht="70.5">
      <c r="B604" s="72">
        <v>46265</v>
      </c>
      <c r="C604" s="73">
        <v>118564194</v>
      </c>
      <c r="D604" s="74" t="s">
        <v>20</v>
      </c>
      <c r="E604" s="89">
        <v>2500</v>
      </c>
      <c r="F604" s="65"/>
      <c r="G604" s="54">
        <f t="shared" si="9"/>
        <v>162643883.26900017</v>
      </c>
      <c r="H604" s="55"/>
      <c r="I604" s="56"/>
      <c r="J604" s="56"/>
      <c r="K604" s="56"/>
      <c r="L604" s="56"/>
      <c r="M604" s="56"/>
      <c r="N604" s="56"/>
      <c r="O604" s="56"/>
    </row>
    <row r="605" spans="2:16" ht="26.25">
      <c r="B605" s="72">
        <v>46265</v>
      </c>
      <c r="C605" s="73">
        <v>1372</v>
      </c>
      <c r="D605" s="74" t="s">
        <v>178</v>
      </c>
      <c r="E605" s="89"/>
      <c r="F605" s="90">
        <v>118.83</v>
      </c>
      <c r="G605" s="54">
        <f t="shared" si="9"/>
        <v>162643764.43900016</v>
      </c>
      <c r="H605" s="91"/>
      <c r="I605" s="56"/>
      <c r="J605" s="56"/>
      <c r="K605" s="56"/>
      <c r="L605" s="56"/>
      <c r="M605" s="56"/>
      <c r="N605" s="56"/>
      <c r="O605" s="56"/>
    </row>
    <row r="606" spans="2:16" ht="26.25">
      <c r="B606" s="72"/>
      <c r="C606" s="73"/>
      <c r="D606" s="74"/>
      <c r="E606" s="52"/>
      <c r="F606" s="52"/>
      <c r="G606" s="54"/>
      <c r="H606" s="92"/>
      <c r="I606" s="56"/>
      <c r="J606" s="56"/>
      <c r="K606" s="56"/>
      <c r="L606" s="56"/>
      <c r="M606" s="56"/>
      <c r="N606" s="56"/>
      <c r="O606" s="56"/>
    </row>
    <row r="607" spans="2:16" ht="28.5">
      <c r="B607" s="93"/>
      <c r="C607" s="94"/>
      <c r="D607" s="95"/>
      <c r="E607" s="96">
        <f>SUM(E13:E605)</f>
        <v>40704031.269999996</v>
      </c>
      <c r="F607" s="96">
        <f>SUM(F13:F605)</f>
        <v>27720321.321000002</v>
      </c>
      <c r="G607" s="97">
        <f>+G605</f>
        <v>162643764.43900016</v>
      </c>
      <c r="H607" s="92"/>
      <c r="I607" s="56"/>
      <c r="J607" s="56"/>
      <c r="K607" s="56"/>
      <c r="L607" s="56"/>
      <c r="M607" s="56"/>
      <c r="N607" s="56"/>
      <c r="O607" s="56"/>
      <c r="P607" s="98"/>
    </row>
    <row r="608" spans="2:16" ht="26.25">
      <c r="B608" s="99"/>
      <c r="C608" s="100"/>
      <c r="D608" s="101"/>
      <c r="E608" s="102"/>
      <c r="F608" s="103"/>
      <c r="G608" s="104"/>
      <c r="H608" s="92"/>
      <c r="I608" s="56"/>
      <c r="J608" s="56"/>
      <c r="K608" s="56"/>
      <c r="L608" s="56"/>
      <c r="M608" s="56"/>
      <c r="N608" s="56"/>
      <c r="O608" s="56"/>
      <c r="P608" s="98"/>
    </row>
    <row r="609" spans="2:16" ht="26.25">
      <c r="B609" s="99"/>
      <c r="C609" s="100"/>
      <c r="D609" s="101"/>
      <c r="E609" s="102"/>
      <c r="F609" s="103"/>
      <c r="G609" s="104"/>
      <c r="H609" s="92"/>
      <c r="I609" s="56"/>
      <c r="J609" s="56"/>
      <c r="K609" s="56"/>
      <c r="L609" s="56"/>
      <c r="M609" s="56"/>
      <c r="N609" s="56"/>
      <c r="O609" s="56"/>
      <c r="P609" s="98"/>
    </row>
    <row r="610" spans="2:16" ht="26.25">
      <c r="B610" s="99"/>
      <c r="C610" s="100"/>
      <c r="D610" s="101"/>
      <c r="E610" s="102"/>
      <c r="F610" s="103"/>
      <c r="G610" s="104"/>
      <c r="H610" s="92"/>
      <c r="I610" s="56"/>
      <c r="J610" s="56"/>
      <c r="K610" s="56"/>
      <c r="L610" s="56"/>
      <c r="M610" s="56"/>
      <c r="N610" s="56"/>
      <c r="O610" s="56"/>
      <c r="P610" s="98"/>
    </row>
    <row r="611" spans="2:16" ht="26.25">
      <c r="B611" s="99"/>
      <c r="C611" s="100"/>
      <c r="D611" s="101"/>
      <c r="E611" s="102"/>
      <c r="F611" s="103"/>
      <c r="G611" s="104"/>
      <c r="H611" s="92"/>
      <c r="I611" s="56"/>
      <c r="J611" s="56"/>
      <c r="K611" s="56"/>
      <c r="L611" s="56"/>
      <c r="M611" s="56"/>
      <c r="N611" s="56"/>
      <c r="O611" s="56"/>
      <c r="P611" s="98"/>
    </row>
    <row r="612" spans="2:16" ht="26.25">
      <c r="B612" s="99"/>
      <c r="C612" s="100"/>
      <c r="D612" s="101"/>
      <c r="E612" s="102"/>
      <c r="F612" s="103"/>
      <c r="G612" s="104"/>
      <c r="H612" s="105"/>
      <c r="I612" s="56"/>
      <c r="J612" s="56"/>
      <c r="K612" s="56"/>
      <c r="L612" s="56"/>
      <c r="M612" s="56"/>
      <c r="N612" s="56"/>
      <c r="O612" s="56"/>
      <c r="P612" s="98"/>
    </row>
    <row r="613" spans="2:16" ht="26.25">
      <c r="B613" s="99"/>
      <c r="C613" s="100"/>
      <c r="D613" s="101"/>
      <c r="E613" s="102"/>
      <c r="F613" s="103"/>
      <c r="G613" s="104"/>
      <c r="H613" s="105"/>
      <c r="I613" s="56"/>
      <c r="J613" s="56"/>
      <c r="K613" s="56"/>
      <c r="L613" s="56"/>
      <c r="M613" s="56"/>
      <c r="N613" s="56"/>
      <c r="O613" s="56"/>
      <c r="P613" s="98"/>
    </row>
    <row r="614" spans="2:16" ht="46.5">
      <c r="B614" s="99"/>
      <c r="C614" s="100"/>
      <c r="D614" s="101"/>
      <c r="E614" s="102"/>
      <c r="F614" s="103"/>
      <c r="G614" s="104"/>
      <c r="H614" s="106"/>
      <c r="I614" s="56"/>
      <c r="J614" s="56"/>
      <c r="K614" s="56"/>
      <c r="L614" s="56"/>
      <c r="M614" s="56"/>
      <c r="N614" s="56"/>
      <c r="O614" s="56"/>
      <c r="P614" s="98"/>
    </row>
    <row r="615" spans="2:16" ht="46.5">
      <c r="B615" s="107" t="s">
        <v>179</v>
      </c>
      <c r="C615" s="108"/>
      <c r="D615" s="108"/>
      <c r="E615" s="108"/>
      <c r="F615" s="109"/>
      <c r="G615" s="110"/>
      <c r="J615" s="56"/>
      <c r="K615" s="56"/>
      <c r="L615" s="56"/>
      <c r="M615" s="56"/>
      <c r="N615" s="56"/>
      <c r="O615" s="56"/>
      <c r="P615" s="98"/>
    </row>
    <row r="616" spans="2:16" ht="46.5">
      <c r="B616" s="107" t="s">
        <v>180</v>
      </c>
      <c r="C616" s="108"/>
      <c r="D616" s="108"/>
      <c r="E616" s="108"/>
      <c r="F616" s="109"/>
      <c r="G616" s="110"/>
      <c r="H616" s="106"/>
      <c r="I616" s="56"/>
      <c r="J616" s="56"/>
      <c r="K616" s="56"/>
      <c r="L616" s="56"/>
      <c r="M616" s="56"/>
      <c r="N616" s="56"/>
      <c r="O616" s="56"/>
      <c r="P616" s="98"/>
    </row>
    <row r="617" spans="2:16" ht="26.25">
      <c r="B617" s="99"/>
      <c r="C617" s="111"/>
      <c r="D617" s="101"/>
      <c r="E617" s="102"/>
      <c r="F617" s="103"/>
      <c r="G617" s="112"/>
      <c r="H617" s="113"/>
      <c r="I617" s="56"/>
      <c r="J617" s="56"/>
      <c r="K617" s="56"/>
      <c r="L617" s="56"/>
      <c r="M617" s="56"/>
      <c r="N617" s="56"/>
      <c r="O617" s="56"/>
      <c r="P617" s="98"/>
    </row>
    <row r="618" spans="2:16" ht="46.5">
      <c r="B618" s="107" t="s">
        <v>181</v>
      </c>
      <c r="C618" s="108"/>
      <c r="D618" s="101"/>
      <c r="F618" s="109" t="s">
        <v>182</v>
      </c>
      <c r="G618" s="110"/>
      <c r="H618" s="106"/>
      <c r="I618" s="56"/>
      <c r="K618" s="56"/>
      <c r="L618" s="56"/>
      <c r="M618" s="56"/>
      <c r="N618" s="56"/>
      <c r="O618" s="56"/>
      <c r="P618" s="98"/>
    </row>
    <row r="619" spans="2:16" ht="36.75" thickBot="1">
      <c r="B619" s="114" t="s">
        <v>183</v>
      </c>
      <c r="C619" s="115"/>
      <c r="D619" s="116"/>
      <c r="E619" s="117"/>
      <c r="F619" s="118" t="s">
        <v>184</v>
      </c>
      <c r="G619" s="119"/>
      <c r="H619" s="120"/>
      <c r="I619" s="56"/>
      <c r="J619" s="56"/>
      <c r="K619" s="56"/>
      <c r="L619" s="56"/>
      <c r="M619" s="56"/>
      <c r="N619" s="56"/>
      <c r="O619" s="56"/>
      <c r="P619" s="98"/>
    </row>
    <row r="620" spans="2:16" ht="26.25">
      <c r="B620" s="121"/>
      <c r="C620" s="2"/>
      <c r="D620" s="122"/>
      <c r="E620" s="123"/>
      <c r="F620" s="123"/>
      <c r="G620" s="124"/>
      <c r="H620" s="125"/>
      <c r="I620" s="56"/>
      <c r="J620" s="56"/>
      <c r="K620" s="56"/>
      <c r="L620" s="56"/>
      <c r="M620" s="56"/>
      <c r="N620" s="56"/>
      <c r="O620" s="56"/>
      <c r="P620" s="98"/>
    </row>
    <row r="621" spans="2:16" ht="18.75">
      <c r="B621" s="1"/>
      <c r="C621" s="2"/>
      <c r="D621" s="3"/>
      <c r="F621" s="4"/>
      <c r="H621" s="5"/>
    </row>
    <row r="623" spans="2:16" ht="26.25">
      <c r="B623" s="126"/>
      <c r="C623" s="127"/>
      <c r="D623" s="128"/>
      <c r="E623" s="129"/>
      <c r="F623" s="130"/>
      <c r="G623" s="130"/>
      <c r="H623" s="131"/>
      <c r="I623" s="132"/>
    </row>
    <row r="624" spans="2:16" ht="26.25">
      <c r="B624" s="126"/>
      <c r="C624" s="127"/>
      <c r="D624" s="128"/>
      <c r="E624" s="129"/>
      <c r="F624" s="130"/>
      <c r="G624" s="130"/>
      <c r="H624" s="131"/>
      <c r="I624" s="132"/>
    </row>
    <row r="625" spans="2:10" ht="26.25">
      <c r="B625" s="26" t="s">
        <v>1</v>
      </c>
      <c r="C625" s="26"/>
      <c r="D625" s="26"/>
      <c r="E625" s="26"/>
      <c r="F625" s="133"/>
      <c r="G625" s="26"/>
      <c r="H625" s="26"/>
      <c r="I625" s="26"/>
    </row>
    <row r="626" spans="2:10" ht="26.25">
      <c r="B626" s="26" t="s">
        <v>2</v>
      </c>
      <c r="C626" s="26"/>
      <c r="D626" s="26"/>
      <c r="E626" s="26"/>
      <c r="F626" s="133"/>
      <c r="G626" s="26"/>
      <c r="H626" s="26"/>
      <c r="I626" s="26"/>
    </row>
    <row r="627" spans="2:10" ht="26.25">
      <c r="B627" s="26" t="s">
        <v>185</v>
      </c>
      <c r="C627" s="26"/>
      <c r="D627" s="26"/>
      <c r="E627" s="26"/>
      <c r="F627" s="133"/>
      <c r="G627" s="26"/>
      <c r="H627" s="26"/>
      <c r="I627" s="26"/>
    </row>
    <row r="628" spans="2:10" ht="26.25">
      <c r="B628" s="26" t="s">
        <v>186</v>
      </c>
      <c r="C628" s="26"/>
      <c r="D628" s="26"/>
      <c r="E628" s="26"/>
      <c r="F628" s="133"/>
      <c r="G628" s="26"/>
      <c r="H628" s="26"/>
      <c r="I628" s="26"/>
    </row>
    <row r="629" spans="2:10" ht="26.25">
      <c r="B629" s="26" t="s">
        <v>5</v>
      </c>
      <c r="C629" s="26"/>
      <c r="D629" s="26"/>
      <c r="E629" s="26"/>
      <c r="F629" s="133"/>
      <c r="G629" s="26"/>
      <c r="H629" s="26"/>
      <c r="I629" s="26"/>
    </row>
    <row r="630" spans="2:10" ht="26.25">
      <c r="B630" s="26" t="s">
        <v>6</v>
      </c>
      <c r="C630" s="26"/>
      <c r="D630" s="26"/>
      <c r="E630" s="26"/>
      <c r="F630" s="133"/>
      <c r="G630" s="26"/>
      <c r="H630" s="26"/>
      <c r="I630" s="26"/>
    </row>
    <row r="631" spans="2:10" ht="27" thickBot="1">
      <c r="B631" s="134"/>
      <c r="C631" s="135"/>
      <c r="D631" s="136"/>
      <c r="E631" s="137"/>
      <c r="F631" s="138"/>
      <c r="G631" s="138"/>
      <c r="H631" s="139"/>
      <c r="I631" s="140"/>
    </row>
    <row r="632" spans="2:10" ht="75.75" thickBot="1">
      <c r="B632" s="141" t="s">
        <v>187</v>
      </c>
      <c r="C632" s="142" t="s">
        <v>188</v>
      </c>
      <c r="D632" s="142" t="s">
        <v>189</v>
      </c>
      <c r="E632" s="142" t="s">
        <v>190</v>
      </c>
      <c r="F632" s="143" t="s">
        <v>191</v>
      </c>
      <c r="G632" s="142" t="s">
        <v>192</v>
      </c>
      <c r="H632" s="142" t="s">
        <v>193</v>
      </c>
    </row>
    <row r="633" spans="2:10" ht="26.25" thickBot="1">
      <c r="B633" s="144" t="s">
        <v>194</v>
      </c>
      <c r="C633" s="145">
        <f>+'[1]JULIO 2026'!G536</f>
        <v>476639.09</v>
      </c>
      <c r="D633" s="146">
        <v>296773.15999999997</v>
      </c>
      <c r="E633" s="147">
        <f>293576.6+3196.56</f>
        <v>296773.15999999997</v>
      </c>
      <c r="F633" s="148">
        <f t="shared" ref="F633:F638" si="10">+C633+D633-E633</f>
        <v>476639.09</v>
      </c>
      <c r="G633" s="145">
        <v>476639.09</v>
      </c>
      <c r="H633" s="145">
        <f>+G633-F633</f>
        <v>0</v>
      </c>
      <c r="I633" s="149"/>
    </row>
    <row r="634" spans="2:10" ht="26.25" thickBot="1">
      <c r="B634" s="144" t="s">
        <v>195</v>
      </c>
      <c r="C634" s="145">
        <f>+'[1]JULIO 2026'!G537</f>
        <v>0</v>
      </c>
      <c r="D634" s="146"/>
      <c r="E634" s="146"/>
      <c r="F634" s="145">
        <f t="shared" si="10"/>
        <v>0</v>
      </c>
      <c r="G634" s="145"/>
      <c r="H634" s="145">
        <f>+F634+G634</f>
        <v>0</v>
      </c>
      <c r="I634" s="149"/>
    </row>
    <row r="635" spans="2:10" ht="57.75" thickBot="1">
      <c r="B635" s="144" t="s">
        <v>196</v>
      </c>
      <c r="C635" s="145">
        <f>+'[1]JULIO 2026'!G538</f>
        <v>102178.54</v>
      </c>
      <c r="D635" s="145">
        <v>0</v>
      </c>
      <c r="E635" s="145">
        <v>6535.7</v>
      </c>
      <c r="F635" s="148">
        <f t="shared" si="10"/>
        <v>95642.84</v>
      </c>
      <c r="G635" s="145">
        <v>95642.84</v>
      </c>
      <c r="H635" s="145">
        <f>+F635-G635</f>
        <v>0</v>
      </c>
      <c r="I635" s="149"/>
    </row>
    <row r="636" spans="2:10" ht="39" thickBot="1">
      <c r="B636" s="144" t="s">
        <v>197</v>
      </c>
      <c r="C636" s="145">
        <f>+'[1]JULIO 2026'!G539</f>
        <v>37811218.810000002</v>
      </c>
      <c r="D636" s="146">
        <f>14129516.78+6103300+8504.4+49537.05+10630.5+752500+44708.36+84454.4</f>
        <v>21183151.489999998</v>
      </c>
      <c r="E636" s="147">
        <f>17224019.31+296773.16+27500</f>
        <v>17548292.469999999</v>
      </c>
      <c r="F636" s="148">
        <f>+C636+D636-E636</f>
        <v>41446077.829999998</v>
      </c>
      <c r="G636" s="145">
        <f>40153249.12+1292828.71</f>
        <v>41446077.829999998</v>
      </c>
      <c r="H636" s="145">
        <f>+F636-G636</f>
        <v>0</v>
      </c>
      <c r="I636" s="149"/>
    </row>
    <row r="637" spans="2:10" ht="39" thickBot="1">
      <c r="B637" s="144" t="s">
        <v>198</v>
      </c>
      <c r="C637" s="145">
        <f>+'[1]JULIO 2026'!G540</f>
        <v>105706699.46000001</v>
      </c>
      <c r="D637" s="146">
        <f>18629281.5+27701+27500</f>
        <v>18684482.5</v>
      </c>
      <c r="E637" s="147">
        <f>9736010.01+118.83</f>
        <v>9736128.8399999999</v>
      </c>
      <c r="F637" s="148">
        <f t="shared" si="10"/>
        <v>114655053.12</v>
      </c>
      <c r="G637" s="145">
        <f>113407498.66+1247554.46</f>
        <v>114655053.11999999</v>
      </c>
      <c r="H637" s="145">
        <f>+F637-G637</f>
        <v>0</v>
      </c>
      <c r="I637" s="150"/>
    </row>
    <row r="638" spans="2:10" ht="39" thickBot="1">
      <c r="B638" s="144" t="s">
        <v>199</v>
      </c>
      <c r="C638" s="145">
        <f>+'[1]JULIO 2026'!G541</f>
        <v>5563318.5899999999</v>
      </c>
      <c r="D638" s="146">
        <v>539624.12</v>
      </c>
      <c r="E638" s="147">
        <f>136791.15-4200</f>
        <v>132591.15</v>
      </c>
      <c r="F638" s="148">
        <f t="shared" si="10"/>
        <v>5970351.5599999996</v>
      </c>
      <c r="G638" s="145">
        <v>5970351.5599999996</v>
      </c>
      <c r="H638" s="145">
        <f>+F638-G638</f>
        <v>0</v>
      </c>
      <c r="I638" s="149"/>
      <c r="J638" s="151"/>
    </row>
    <row r="639" spans="2:10" ht="27" thickBot="1">
      <c r="B639" s="152"/>
      <c r="C639" s="153">
        <f>SUM(C633:C638)</f>
        <v>149660054.49000001</v>
      </c>
      <c r="D639" s="154">
        <f>SUM(D633:D638)</f>
        <v>40704031.269999996</v>
      </c>
      <c r="E639" s="154">
        <f>+E638+E637+E636+E635+E634+E633</f>
        <v>27720321.32</v>
      </c>
      <c r="F639" s="154">
        <f t="shared" ref="F639" si="11">SUM(F633:F638)</f>
        <v>162643764.44</v>
      </c>
      <c r="G639" s="154">
        <f>SUM(G633:G638)</f>
        <v>162643764.44</v>
      </c>
      <c r="H639" s="155">
        <f>SUM(H634:H638)</f>
        <v>0</v>
      </c>
      <c r="I639" s="149"/>
    </row>
    <row r="640" spans="2:10" ht="26.25">
      <c r="B640" s="156"/>
      <c r="C640" s="157"/>
      <c r="D640" s="124"/>
      <c r="E640" s="124"/>
      <c r="F640" s="138"/>
      <c r="G640" s="158"/>
      <c r="H640" s="139"/>
      <c r="I640" s="124"/>
    </row>
    <row r="641" spans="2:9" ht="26.25">
      <c r="B641" s="159"/>
      <c r="C641" s="160"/>
      <c r="D641" s="161"/>
      <c r="E641" s="161"/>
      <c r="F641" s="162"/>
      <c r="G641" s="162"/>
      <c r="H641" s="12"/>
      <c r="I641" s="13"/>
    </row>
    <row r="642" spans="2:9" ht="26.25">
      <c r="B642" s="163"/>
      <c r="C642" s="164"/>
      <c r="D642" s="24"/>
      <c r="E642" s="165"/>
      <c r="F642" s="162"/>
      <c r="G642" s="162"/>
      <c r="H642" s="12"/>
      <c r="I642" s="13"/>
    </row>
    <row r="643" spans="2:9" ht="26.25">
      <c r="B643" s="163"/>
      <c r="C643" s="164"/>
      <c r="D643" s="166"/>
      <c r="E643" s="167"/>
      <c r="F643" s="162"/>
      <c r="G643" s="162"/>
      <c r="H643" s="12"/>
      <c r="I643" s="13"/>
    </row>
    <row r="644" spans="2:9" ht="26.25">
      <c r="B644" s="168"/>
      <c r="C644" s="168"/>
      <c r="D644" s="169"/>
      <c r="E644" s="167"/>
      <c r="F644" s="170"/>
      <c r="G644" s="171"/>
      <c r="H644" s="172"/>
      <c r="I644" s="13"/>
    </row>
    <row r="645" spans="2:9" ht="26.25">
      <c r="B645" s="173" t="s">
        <v>200</v>
      </c>
      <c r="C645" s="173"/>
      <c r="D645" s="174"/>
      <c r="E645" s="167"/>
      <c r="F645" s="21" t="s">
        <v>201</v>
      </c>
      <c r="G645" s="21"/>
      <c r="H645" s="24"/>
      <c r="I645" s="24"/>
    </row>
    <row r="646" spans="2:9" ht="26.25">
      <c r="B646" s="163"/>
      <c r="C646" s="175"/>
      <c r="D646" s="101"/>
      <c r="E646" s="176"/>
      <c r="F646" s="138"/>
      <c r="G646" s="138"/>
      <c r="H646" s="139"/>
      <c r="I646" s="124"/>
    </row>
    <row r="647" spans="2:9" ht="26.25" customHeight="1">
      <c r="B647" s="177" t="s">
        <v>202</v>
      </c>
      <c r="C647" s="177"/>
      <c r="D647" s="177"/>
      <c r="E647" s="177"/>
      <c r="F647" s="177"/>
      <c r="G647" s="177"/>
      <c r="H647" s="177"/>
      <c r="I647" s="178"/>
    </row>
    <row r="649" spans="2:9" ht="26.25">
      <c r="G649" s="138"/>
    </row>
  </sheetData>
  <autoFilter ref="B12:F616" xr:uid="{4148CEF6-BDFB-47F0-8C5F-E4A0B4540B2D}">
    <sortState xmlns:xlrd2="http://schemas.microsoft.com/office/spreadsheetml/2017/richdata2" ref="B13:G616">
      <sortCondition ref="B12:B605"/>
    </sortState>
  </autoFilter>
  <mergeCells count="24">
    <mergeCell ref="B629:I629"/>
    <mergeCell ref="B630:I630"/>
    <mergeCell ref="B644:C644"/>
    <mergeCell ref="B645:C645"/>
    <mergeCell ref="F645:G645"/>
    <mergeCell ref="B647:H647"/>
    <mergeCell ref="B619:C619"/>
    <mergeCell ref="F619:G619"/>
    <mergeCell ref="B625:I625"/>
    <mergeCell ref="B626:I626"/>
    <mergeCell ref="B627:I627"/>
    <mergeCell ref="B628:I628"/>
    <mergeCell ref="B9:G9"/>
    <mergeCell ref="B10:G10"/>
    <mergeCell ref="B615:G615"/>
    <mergeCell ref="B616:G616"/>
    <mergeCell ref="B618:C618"/>
    <mergeCell ref="F618:G618"/>
    <mergeCell ref="B3:G3"/>
    <mergeCell ref="B4:G4"/>
    <mergeCell ref="B5:G5"/>
    <mergeCell ref="B6:G6"/>
    <mergeCell ref="B7:G7"/>
    <mergeCell ref="B8:G8"/>
  </mergeCells>
  <pageMargins left="0.7" right="0.7" top="0.75" bottom="0.75" header="0.3" footer="0.3"/>
  <pageSetup paperSize="5" scale="27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Yevalyn Montero</dc:creator>
  <cp:lastModifiedBy>Yevalyn Montero</cp:lastModifiedBy>
  <dcterms:created xsi:type="dcterms:W3CDTF">2026-09-18T16:55:08Z</dcterms:created>
  <dcterms:modified xsi:type="dcterms:W3CDTF">2026-09-18T16:56:06Z</dcterms:modified>
</cp:coreProperties>
</file>