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gil\Desktop\"/>
    </mc:Choice>
  </mc:AlternateContent>
  <xr:revisionPtr revIDLastSave="0" documentId="8_{B05D8787-3149-47D7-B379-370C50EB5000}" xr6:coauthVersionLast="47" xr6:coauthVersionMax="47" xr10:uidLastSave="{00000000-0000-0000-0000-000000000000}"/>
  <bookViews>
    <workbookView xWindow="-120" yWindow="-120" windowWidth="29040" windowHeight="15840" xr2:uid="{E7DC7CB7-D1A5-4635-B9F0-9BDDB8173EE1}"/>
  </bookViews>
  <sheets>
    <sheet name="CARGA FIJA JULIO 2026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4" i="1" l="1"/>
  <c r="I14" i="1" s="1"/>
  <c r="D14" i="1"/>
  <c r="C14" i="1"/>
  <c r="B14" i="1"/>
  <c r="D13" i="1"/>
  <c r="B13" i="1"/>
  <c r="F13" i="1" s="1" a="1"/>
  <c r="F13" i="1" s="1"/>
  <c r="D12" i="1"/>
  <c r="B12" i="1"/>
  <c r="E12" i="1" s="1"/>
  <c r="I12" i="1" s="1"/>
  <c r="F11" i="1" a="1"/>
  <c r="F11" i="1" s="1"/>
  <c r="G11" i="1" s="1"/>
  <c r="D11" i="1"/>
  <c r="B11" i="1"/>
  <c r="E11" i="1" s="1"/>
  <c r="I11" i="1" s="1"/>
  <c r="F10" i="1" a="1"/>
  <c r="F10" i="1" s="1"/>
  <c r="G10" i="1" s="1"/>
  <c r="E10" i="1"/>
  <c r="I10" i="1" s="1"/>
  <c r="D10" i="1"/>
  <c r="B10" i="1"/>
  <c r="D9" i="1"/>
  <c r="B9" i="1"/>
  <c r="F9" i="1" s="1" a="1"/>
  <c r="F9" i="1" s="1"/>
  <c r="G9" i="1" s="1"/>
  <c r="F14" i="1" l="1"/>
  <c r="G14" i="1" s="1"/>
  <c r="G13" i="1"/>
  <c r="F12" i="1" a="1"/>
  <c r="F12" i="1" s="1"/>
  <c r="G12" i="1" s="1"/>
  <c r="E13" i="1"/>
  <c r="I13" i="1" s="1"/>
  <c r="I15" i="1" s="1"/>
  <c r="E15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<sst xmlns="http://schemas.openxmlformats.org/spreadsheetml/2006/main" count="26" uniqueCount="21">
  <si>
    <t>INSTITUTO DOMINICANO PARA LA CALIDAD</t>
  </si>
  <si>
    <t>RELACION DE PAGOS PENDIENTES A PROVEEDORES DE SERVICIOS (CARGA FIJA)</t>
  </si>
  <si>
    <t>Correspondiente al mes de Julio 2026</t>
  </si>
  <si>
    <t>No. de factura o comprobante</t>
  </si>
  <si>
    <t>NOMBRE DEL PROVEEDOR</t>
  </si>
  <si>
    <t>CONCEPTO</t>
  </si>
  <si>
    <t>Monto Facturado</t>
  </si>
  <si>
    <t xml:space="preserve">Fecha Factura </t>
  </si>
  <si>
    <t>Fecha fin factura</t>
  </si>
  <si>
    <t xml:space="preserve">Monto Pagado a la fecha </t>
  </si>
  <si>
    <t>Monto Pendiente</t>
  </si>
  <si>
    <t>ESTADO (completo, pendiente, atrasado)</t>
  </si>
  <si>
    <t>EDENORTE</t>
  </si>
  <si>
    <t>PENDIENTE DE PAGO</t>
  </si>
  <si>
    <t>EDEESTE</t>
  </si>
  <si>
    <t>CLARO</t>
  </si>
  <si>
    <t>CLARO 2</t>
  </si>
  <si>
    <t>EDESUR</t>
  </si>
  <si>
    <t>MONTO PENDIENTE DE PAGO</t>
  </si>
  <si>
    <t>ELABORADO POR:</t>
  </si>
  <si>
    <t>APROBADO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</si>
</sst>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8"/>
      <name val="Century Gothic"/>
      <family val="2"/>
    </font>
    <font>
      <b/>
      <sz val="18"/>
      <name val="Century Gothic"/>
      <family val="2"/>
    </font>
    <font>
      <sz val="16"/>
      <color rgb="FF000000"/>
      <name val="Times New Roman"/>
      <family val="1"/>
    </font>
    <font>
      <sz val="20"/>
      <name val="Arial"/>
      <family val="2"/>
    </font>
    <font>
      <b/>
      <sz val="12"/>
      <name val="Calibri Light"/>
      <family val="2"/>
    </font>
    <font>
      <sz val="16"/>
      <color theme="1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b/>
      <sz val="12"/>
      <name val="Times New Roman"/>
      <family val="1"/>
    </font>
    <font>
      <b/>
      <sz val="14"/>
      <name val="Aptos Narrow"/>
      <family val="2"/>
      <scheme val="minor"/>
    </font>
    <font>
      <b/>
      <sz val="14"/>
      <name val="Arial"/>
      <family val="2"/>
    </font>
    <font>
      <sz val="14"/>
      <color rgb="FF000000"/>
      <name val="Aptos Narrow"/>
      <family val="2"/>
      <scheme val="minor"/>
    </font>
    <font>
      <b/>
      <sz val="20"/>
      <color rgb="FF000000"/>
      <name val="Aptos Narrow"/>
      <family val="2"/>
      <scheme val="minor"/>
    </font>
    <font>
      <sz val="11"/>
      <color indexed="8"/>
      <name val="Calibri"/>
      <family val="2"/>
    </font>
    <font>
      <sz val="1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43" fontId="7" fillId="0" borderId="4" xfId="0" applyNumberFormat="1" applyFont="1" applyBorder="1" applyAlignment="1">
      <alignment vertical="center" wrapText="1"/>
    </xf>
    <xf numFmtId="14" fontId="7" fillId="0" borderId="4" xfId="0" applyNumberFormat="1" applyFont="1" applyBorder="1" applyAlignment="1">
      <alignment horizontal="right" vertical="center" wrapText="1"/>
    </xf>
    <xf numFmtId="14" fontId="8" fillId="0" borderId="4" xfId="0" applyNumberFormat="1" applyFont="1" applyBorder="1" applyAlignment="1">
      <alignment wrapText="1"/>
    </xf>
    <xf numFmtId="164" fontId="8" fillId="2" borderId="4" xfId="1" applyFont="1" applyFill="1" applyBorder="1" applyAlignment="1">
      <alignment vertical="center" wrapText="1"/>
    </xf>
    <xf numFmtId="164" fontId="9" fillId="2" borderId="4" xfId="1" applyFont="1" applyFill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11" fillId="4" borderId="5" xfId="0" applyFont="1" applyFill="1" applyBorder="1"/>
    <xf numFmtId="0" fontId="11" fillId="4" borderId="6" xfId="0" applyFont="1" applyFill="1" applyBorder="1" applyAlignment="1">
      <alignment horizontal="center"/>
    </xf>
    <xf numFmtId="4" fontId="12" fillId="4" borderId="6" xfId="0" applyNumberFormat="1" applyFont="1" applyFill="1" applyBorder="1" applyAlignment="1">
      <alignment horizontal="right" vertical="center" wrapText="1"/>
    </xf>
    <xf numFmtId="0" fontId="13" fillId="4" borderId="7" xfId="0" applyFont="1" applyFill="1" applyBorder="1"/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49" fontId="15" fillId="0" borderId="0" xfId="0" applyNumberFormat="1" applyFont="1" applyAlignment="1">
      <alignment horizontal="left"/>
    </xf>
    <xf numFmtId="0" fontId="8" fillId="4" borderId="0" xfId="0" applyFont="1" applyFill="1" applyAlignment="1">
      <alignment wrapText="1"/>
    </xf>
    <xf numFmtId="4" fontId="8" fillId="4" borderId="0" xfId="0" applyNumberFormat="1" applyFont="1" applyFill="1" applyAlignment="1">
      <alignment wrapText="1"/>
    </xf>
    <xf numFmtId="14" fontId="8" fillId="4" borderId="0" xfId="0" applyNumberFormat="1" applyFont="1" applyFill="1" applyAlignment="1">
      <alignment wrapText="1"/>
    </xf>
    <xf numFmtId="0" fontId="8" fillId="0" borderId="0" xfId="0" applyFont="1"/>
    <xf numFmtId="14" fontId="8" fillId="0" borderId="0" xfId="0" applyNumberFormat="1" applyFont="1"/>
    <xf numFmtId="0" fontId="16" fillId="0" borderId="0" xfId="0" applyFont="1"/>
    <xf numFmtId="0" fontId="8" fillId="0" borderId="0" xfId="0" applyFont="1" applyAlignment="1">
      <alignment wrapText="1"/>
    </xf>
    <xf numFmtId="4" fontId="8" fillId="0" borderId="0" xfId="0" applyNumberFormat="1" applyFont="1" applyAlignment="1">
      <alignment wrapText="1"/>
    </xf>
    <xf numFmtId="14" fontId="8" fillId="0" borderId="0" xfId="0" applyNumberFormat="1" applyFont="1" applyAlignment="1">
      <alignment wrapText="1"/>
    </xf>
    <xf numFmtId="0" fontId="8" fillId="4" borderId="0" xfId="0" applyFont="1" applyFill="1"/>
    <xf numFmtId="0" fontId="4" fillId="4" borderId="0" xfId="0" applyFont="1" applyFill="1" applyAlignment="1">
      <alignment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772085</xdr:colOff>
      <xdr:row>18</xdr:row>
      <xdr:rowOff>7844</xdr:rowOff>
    </xdr:from>
    <xdr:to>
      <xdr:col>2</xdr:col>
      <xdr:colOff>3259791</xdr:colOff>
      <xdr:row>18</xdr:row>
      <xdr:rowOff>9525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C9BFF1E4-605B-4E6E-8F1C-5911BCC98B4D}"/>
            </a:ext>
          </a:extLst>
        </xdr:cNvPr>
        <xdr:cNvCxnSpPr/>
      </xdr:nvCxnSpPr>
      <xdr:spPr>
        <a:xfrm>
          <a:off x="1381685" y="6408644"/>
          <a:ext cx="3459256" cy="168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1019735</xdr:colOff>
      <xdr:row>17</xdr:row>
      <xdr:rowOff>190499</xdr:rowOff>
    </xdr:from>
    <xdr:to>
      <xdr:col>9</xdr:col>
      <xdr:colOff>1591235</xdr:colOff>
      <xdr:row>18</xdr:row>
      <xdr:rowOff>11205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85D8E36-67C1-4F18-A474-D2C846CE4342}"/>
            </a:ext>
            <a:ext uri="{147F2762-F138-4A5C-976F-8EAC2B608ADB}">
              <a16:predDERef xmlns:a16="http://schemas.microsoft.com/office/drawing/2014/main" pred="{BA21849C-B90D-4CA9-83DE-B7D37A5F0A46}"/>
            </a:ext>
          </a:extLst>
        </xdr:cNvPr>
        <xdr:cNvCxnSpPr/>
      </xdr:nvCxnSpPr>
      <xdr:spPr>
        <a:xfrm>
          <a:off x="12402110" y="6400799"/>
          <a:ext cx="4695825" cy="112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docal.sharepoint.com/sites/contabilidad/Documentos%20compartidos/Compartida/CONTABILIDAD/CARPETA%202026/CUENTAS%20POR%20PAGAR/JULIO/CUENTA%20POR%20PAGAR%20JULIO%202026.xlsx" TargetMode="External"/><Relationship Id="rId1" Type="http://schemas.openxmlformats.org/officeDocument/2006/relationships/externalLinkPath" Target="https://indocal.sharepoint.com/sites/contabilidad/Documentos%20compartidos/Compartida/CONTABILIDAD/CARPETA%202026/CUENTAS%20POR%20PAGAR/JULIO/CUENTA%20POR%20PAGAR%20JUL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XP JULIO 2026"/>
      <sheetName val="CARGA FIJA JULIO 2026"/>
      <sheetName val="LIB TRANSITO JUNIO 2026"/>
    </sheetNames>
    <sheetDataSet>
      <sheetData sheetId="0">
        <row r="7">
          <cell r="E7">
            <v>46023</v>
          </cell>
          <cell r="F7" t="str">
            <v>INDOCAL-CCC-PEPU-2025-0005</v>
          </cell>
          <cell r="G7" t="str">
            <v>MARGARITA MARIA BUENO TORRES</v>
          </cell>
          <cell r="H7" t="str">
            <v>ALQUILER OFICINA REGIONAL NORTE ENE-JULIO.2026</v>
          </cell>
          <cell r="I7">
            <v>1239000</v>
          </cell>
        </row>
        <row r="8">
          <cell r="E8">
            <v>46212</v>
          </cell>
          <cell r="F8" t="str">
            <v>B1500004345</v>
          </cell>
          <cell r="G8" t="str">
            <v>KONCEPTO</v>
          </cell>
          <cell r="H8" t="str">
            <v>REFRIGERIOS PRE-EMPACADOS</v>
          </cell>
          <cell r="I8">
            <v>167088</v>
          </cell>
        </row>
        <row r="9">
          <cell r="E9">
            <v>46216</v>
          </cell>
          <cell r="F9" t="str">
            <v>B1500000082</v>
          </cell>
          <cell r="G9" t="str">
            <v>REBIRTH CONSULTING</v>
          </cell>
          <cell r="H9" t="str">
            <v>SERV. CAPACITACION</v>
          </cell>
          <cell r="I9">
            <v>84000</v>
          </cell>
        </row>
        <row r="10">
          <cell r="E10">
            <v>46216</v>
          </cell>
          <cell r="F10" t="str">
            <v>E450000001476</v>
          </cell>
          <cell r="G10" t="str">
            <v>DHL</v>
          </cell>
          <cell r="H10" t="str">
            <v>ENVIO DE MUESTRA</v>
          </cell>
          <cell r="I10">
            <v>41690.5</v>
          </cell>
        </row>
        <row r="11">
          <cell r="E11">
            <v>46220</v>
          </cell>
          <cell r="F11" t="str">
            <v>E450000002397</v>
          </cell>
          <cell r="G11" t="str">
            <v>PCMM</v>
          </cell>
          <cell r="H11" t="str">
            <v>PAGO MATRICULACION ESTUDIANTE</v>
          </cell>
          <cell r="I11">
            <v>147600</v>
          </cell>
        </row>
        <row r="12">
          <cell r="E12">
            <v>46221</v>
          </cell>
          <cell r="F12" t="str">
            <v>E450000103005</v>
          </cell>
          <cell r="G12" t="str">
            <v>EDEESTE</v>
          </cell>
          <cell r="H12" t="str">
            <v>SERV. DE ENERGIA ELECTRICA</v>
          </cell>
          <cell r="I12">
            <v>105314.8</v>
          </cell>
        </row>
        <row r="13">
          <cell r="E13">
            <v>46223</v>
          </cell>
          <cell r="F13" t="str">
            <v>E450000001482</v>
          </cell>
          <cell r="G13" t="str">
            <v>DHL</v>
          </cell>
          <cell r="H13" t="str">
            <v>ENVIO DE MUESTRA</v>
          </cell>
          <cell r="I13">
            <v>10361.950000000001</v>
          </cell>
        </row>
        <row r="14">
          <cell r="E14">
            <v>46225</v>
          </cell>
          <cell r="F14" t="str">
            <v>E450000001801</v>
          </cell>
          <cell r="G14" t="str">
            <v>BONANZA DOMINICANA</v>
          </cell>
          <cell r="H14" t="str">
            <v>MATENIMIENTO DE VEHICULOS</v>
          </cell>
          <cell r="I14">
            <v>40908.28</v>
          </cell>
        </row>
        <row r="15">
          <cell r="E15">
            <v>46226</v>
          </cell>
          <cell r="F15" t="str">
            <v>B1500000461</v>
          </cell>
          <cell r="G15" t="str">
            <v>LUCEMAS SUPPLY</v>
          </cell>
          <cell r="H15" t="str">
            <v>COMPRA MATRIALES DE LIMPIEZA</v>
          </cell>
          <cell r="I15">
            <v>14803.1</v>
          </cell>
        </row>
        <row r="16">
          <cell r="E16">
            <v>46226</v>
          </cell>
          <cell r="F16" t="str">
            <v xml:space="preserve"> E450000000061</v>
          </cell>
          <cell r="G16" t="str">
            <v>TECH PLUS OFFICE</v>
          </cell>
          <cell r="H16" t="str">
            <v>COMPRA SUMINISTROS DE OFICINA</v>
          </cell>
          <cell r="I16">
            <v>24530.07</v>
          </cell>
        </row>
        <row r="17">
          <cell r="E17">
            <v>46230</v>
          </cell>
          <cell r="F17" t="str">
            <v>.E450000000051</v>
          </cell>
          <cell r="G17" t="str">
            <v>FRESCO DEL HORNO</v>
          </cell>
          <cell r="H17" t="str">
            <v>COMPRA POSTRES FRESCOS</v>
          </cell>
          <cell r="I17">
            <v>5500</v>
          </cell>
        </row>
        <row r="18">
          <cell r="E18">
            <v>46230</v>
          </cell>
          <cell r="F18" t="str">
            <v>E450000149804</v>
          </cell>
          <cell r="G18" t="str">
            <v>CLARO</v>
          </cell>
          <cell r="H18" t="str">
            <v>SERV. TELEFONICO</v>
          </cell>
          <cell r="I18">
            <v>270668.02</v>
          </cell>
        </row>
        <row r="19">
          <cell r="E19">
            <v>46230</v>
          </cell>
          <cell r="F19" t="str">
            <v>E450000149830</v>
          </cell>
          <cell r="G19" t="str">
            <v>CLARO 2</v>
          </cell>
          <cell r="H19" t="str">
            <v>SERV. TELEFONICO</v>
          </cell>
          <cell r="I19">
            <v>121461.13</v>
          </cell>
        </row>
        <row r="20">
          <cell r="E20">
            <v>46230</v>
          </cell>
          <cell r="F20" t="str">
            <v>E450000001808</v>
          </cell>
          <cell r="G20" t="str">
            <v>BONANZA DOMINICANA</v>
          </cell>
          <cell r="H20" t="str">
            <v>MATENIMIENTO DE VEHICULOS</v>
          </cell>
          <cell r="I20">
            <v>141706.16</v>
          </cell>
        </row>
        <row r="21">
          <cell r="E21">
            <v>46231</v>
          </cell>
          <cell r="F21" t="str">
            <v>E450000000065</v>
          </cell>
          <cell r="G21" t="str">
            <v>EKATEX</v>
          </cell>
          <cell r="H21" t="str">
            <v>COMPRA DE UNIFORMES</v>
          </cell>
          <cell r="I21">
            <v>33630</v>
          </cell>
        </row>
        <row r="22">
          <cell r="E22">
            <v>46232</v>
          </cell>
          <cell r="F22" t="str">
            <v>E450000027875</v>
          </cell>
          <cell r="G22" t="str">
            <v>PLANETA AZUL</v>
          </cell>
          <cell r="H22" t="str">
            <v>COMPRA BOTELLONES DE AGUA</v>
          </cell>
          <cell r="I22">
            <v>5850</v>
          </cell>
        </row>
        <row r="23">
          <cell r="E23">
            <v>46233</v>
          </cell>
          <cell r="F23" t="str">
            <v>B1500001124</v>
          </cell>
          <cell r="G23" t="str">
            <v>FR MULTISERVICIOS</v>
          </cell>
          <cell r="H23" t="str">
            <v>COMPRA SUMINISTROS DE OFICINA</v>
          </cell>
          <cell r="I23">
            <v>26700.1</v>
          </cell>
        </row>
        <row r="24">
          <cell r="E24">
            <v>46233</v>
          </cell>
          <cell r="F24" t="str">
            <v>B1500001125</v>
          </cell>
          <cell r="G24" t="str">
            <v>FR MULTISERVICIOS</v>
          </cell>
          <cell r="H24" t="str">
            <v>COMPRA SUMINISTROS DE OFICINA</v>
          </cell>
          <cell r="I24">
            <v>37760</v>
          </cell>
        </row>
        <row r="25">
          <cell r="E25">
            <v>46233</v>
          </cell>
          <cell r="F25" t="str">
            <v>E450000000049</v>
          </cell>
          <cell r="G25" t="str">
            <v>MOTO FRANCIS</v>
          </cell>
          <cell r="H25" t="str">
            <v>SERV. MATENIMIENTO MOTORES</v>
          </cell>
          <cell r="I25">
            <v>18927.21</v>
          </cell>
        </row>
        <row r="26">
          <cell r="E26">
            <v>46233</v>
          </cell>
          <cell r="F26" t="str">
            <v>E450000000050</v>
          </cell>
          <cell r="G26" t="str">
            <v>MOTO FRANCIS</v>
          </cell>
          <cell r="H26" t="str">
            <v>SERV. MATENIMIENTO MOTORES</v>
          </cell>
          <cell r="I26">
            <v>17074.599999999999</v>
          </cell>
        </row>
        <row r="27">
          <cell r="E27">
            <v>46233</v>
          </cell>
          <cell r="F27" t="str">
            <v>E450000000051</v>
          </cell>
          <cell r="G27" t="str">
            <v>MOTO FRANCIS</v>
          </cell>
          <cell r="H27" t="str">
            <v>SERV. MATENIMIENTO MOTORES</v>
          </cell>
          <cell r="I27">
            <v>11593.5</v>
          </cell>
        </row>
        <row r="28">
          <cell r="E28">
            <v>46234</v>
          </cell>
          <cell r="F28" t="str">
            <v>B1500000002</v>
          </cell>
          <cell r="G28" t="str">
            <v>S3S INTEGRAL</v>
          </cell>
          <cell r="H28" t="str">
            <v>COMPRA ALIMENTOS Y BEBIDAS</v>
          </cell>
          <cell r="I28">
            <v>24988.2</v>
          </cell>
        </row>
        <row r="29">
          <cell r="E29">
            <v>46234</v>
          </cell>
          <cell r="F29" t="str">
            <v>E450000130977</v>
          </cell>
          <cell r="G29" t="str">
            <v>EDESUR</v>
          </cell>
          <cell r="H29" t="str">
            <v>SERV. DE ENERGIA ELECTRICA</v>
          </cell>
          <cell r="I29">
            <v>358122.75</v>
          </cell>
        </row>
        <row r="71">
          <cell r="F71" t="str">
            <v>E450000075848</v>
          </cell>
          <cell r="G71" t="str">
            <v>EDEESTE</v>
          </cell>
          <cell r="H71" t="str">
            <v>SERV. DE ENERGIA ELECTRICA</v>
          </cell>
        </row>
        <row r="80">
          <cell r="F80" t="str">
            <v>TOTAL CUENTAS POR PAGAR PROVEEDORES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89599-2C04-41EA-87C3-9BC85992AD4B}">
  <dimension ref="A3:K33"/>
  <sheetViews>
    <sheetView tabSelected="1" zoomScaleNormal="100" workbookViewId="0">
      <selection activeCell="D17" sqref="D17"/>
    </sheetView>
  </sheetViews>
  <sheetFormatPr baseColWidth="10" defaultColWidth="9.140625" defaultRowHeight="15" x14ac:dyDescent="0.25"/>
  <cols>
    <col min="2" max="2" width="31.28515625" customWidth="1"/>
    <col min="3" max="3" width="32.140625" customWidth="1"/>
    <col min="4" max="4" width="44.5703125" customWidth="1"/>
    <col min="5" max="5" width="32.140625" customWidth="1"/>
    <col min="6" max="10" width="21.42578125" customWidth="1"/>
  </cols>
  <sheetData>
    <row r="3" spans="1:11" ht="34.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</row>
    <row r="4" spans="1:11" ht="22.5" x14ac:dyDescent="0.25">
      <c r="B4" s="2" t="s">
        <v>1</v>
      </c>
      <c r="C4" s="2"/>
      <c r="D4" s="2"/>
      <c r="E4" s="2"/>
      <c r="F4" s="2"/>
      <c r="G4" s="2"/>
      <c r="H4" s="2"/>
      <c r="I4" s="2"/>
      <c r="J4" s="2"/>
    </row>
    <row r="5" spans="1:11" ht="22.5" x14ac:dyDescent="0.25">
      <c r="B5" s="2" t="s">
        <v>2</v>
      </c>
      <c r="C5" s="2"/>
      <c r="D5" s="2"/>
      <c r="E5" s="2"/>
      <c r="F5" s="2"/>
      <c r="G5" s="2"/>
      <c r="H5" s="2"/>
      <c r="I5" s="2"/>
      <c r="J5" s="2"/>
    </row>
    <row r="6" spans="1:11" ht="25.5" x14ac:dyDescent="0.25">
      <c r="B6" s="3"/>
      <c r="C6" s="4"/>
      <c r="D6" s="5"/>
      <c r="E6" s="6"/>
      <c r="F6" s="7"/>
      <c r="G6" s="6"/>
      <c r="H6" s="6"/>
      <c r="I6" s="6"/>
      <c r="J6" s="6"/>
    </row>
    <row r="7" spans="1:11" ht="15.75" thickBot="1" x14ac:dyDescent="0.3">
      <c r="D7" s="8"/>
    </row>
    <row r="8" spans="1:11" ht="63" x14ac:dyDescent="0.25">
      <c r="B8" s="9" t="s">
        <v>3</v>
      </c>
      <c r="C8" s="10" t="s">
        <v>4</v>
      </c>
      <c r="D8" s="9" t="s">
        <v>5</v>
      </c>
      <c r="E8" s="9" t="s">
        <v>6</v>
      </c>
      <c r="F8" s="9" t="s">
        <v>7</v>
      </c>
      <c r="G8" s="9" t="s">
        <v>8</v>
      </c>
      <c r="H8" s="9" t="s">
        <v>9</v>
      </c>
      <c r="I8" s="9" t="s">
        <v>10</v>
      </c>
      <c r="J8" s="11" t="s">
        <v>11</v>
      </c>
    </row>
    <row r="9" spans="1:11" ht="31.5" hidden="1" x14ac:dyDescent="0.3">
      <c r="A9" s="12"/>
      <c r="B9" s="13" t="e">
        <f>+_xlfn.XLOOKUP(C9,'[1]CXP JULIO 2026'!G8:G80,'[1]CXP JULIO 2026'!F8:F80)</f>
        <v>#N/A</v>
      </c>
      <c r="C9" s="14" t="s">
        <v>12</v>
      </c>
      <c r="D9" s="13" t="e">
        <f>+_xlfn.XLOOKUP(C9,'[1]CXP JULIO 2026'!G8:G80,'[1]CXP JULIO 2026'!H8:H80)</f>
        <v>#N/A</v>
      </c>
      <c r="E9" s="15">
        <v>0</v>
      </c>
      <c r="F9" s="16" t="e" cm="1">
        <f t="array" ref="F9">+_xlfn.XLOOKUP(B9,'[1]CXP JULIO 2026'!F8:F$79,'[1]CXP JULIO 2026'!E8:E$79)</f>
        <v>#N/A</v>
      </c>
      <c r="G9" s="17" t="e">
        <f t="shared" ref="G9:G14" si="0">+F9+30</f>
        <v>#N/A</v>
      </c>
      <c r="H9" s="18">
        <v>0</v>
      </c>
      <c r="I9" s="19">
        <v>0</v>
      </c>
      <c r="J9" s="20" t="s">
        <v>13</v>
      </c>
      <c r="K9" s="12"/>
    </row>
    <row r="10" spans="1:11" ht="40.5" x14ac:dyDescent="0.3">
      <c r="A10" s="12"/>
      <c r="B10" s="13" t="str">
        <f>+_xlfn.XLOOKUP(C10,'[1]CXP JULIO 2026'!G7:G79,'[1]CXP JULIO 2026'!F7:F79)</f>
        <v>E450000103005</v>
      </c>
      <c r="C10" s="14" t="s">
        <v>14</v>
      </c>
      <c r="D10" s="13" t="str">
        <f>+_xlfn.XLOOKUP(C10,'[1]CXP JULIO 2026'!G7:G79,'[1]CXP JULIO 2026'!H7:H79)</f>
        <v>SERV. DE ENERGIA ELECTRICA</v>
      </c>
      <c r="E10" s="15">
        <f>+_xlfn.XLOOKUP(B10,'[1]CXP JULIO 2026'!F$7:F$79,'[1]CXP JULIO 2026'!I$7:I$79)</f>
        <v>105314.8</v>
      </c>
      <c r="F10" s="16" cm="1">
        <f t="array" ref="F10">+_xlfn.XLOOKUP(B10,'[1]CXP JULIO 2026'!F7:F$79,'[1]CXP JULIO 2026'!E7:E$79)</f>
        <v>46221</v>
      </c>
      <c r="G10" s="17">
        <f t="shared" si="0"/>
        <v>46251</v>
      </c>
      <c r="H10" s="18">
        <v>0</v>
      </c>
      <c r="I10" s="19">
        <f t="shared" ref="I10:I14" si="1">+E10</f>
        <v>105314.8</v>
      </c>
      <c r="J10" s="20" t="s">
        <v>13</v>
      </c>
      <c r="K10" s="12"/>
    </row>
    <row r="11" spans="1:11" ht="31.5" x14ac:dyDescent="0.3">
      <c r="A11" s="12"/>
      <c r="B11" s="13" t="str">
        <f>+_xlfn.XLOOKUP(C11,'[1]CXP JULIO 2026'!G7:G79,'[1]CXP JULIO 2026'!F7:F79)</f>
        <v>E450000149804</v>
      </c>
      <c r="C11" s="14" t="s">
        <v>15</v>
      </c>
      <c r="D11" s="13" t="str">
        <f>+_xlfn.XLOOKUP(C11,'[1]CXP JULIO 2026'!G7:G79,'[1]CXP JULIO 2026'!H7:H79)</f>
        <v>SERV. TELEFONICO</v>
      </c>
      <c r="E11" s="15">
        <f>+_xlfn.XLOOKUP(B11,'[1]CXP JULIO 2026'!F$7:F$79,'[1]CXP JULIO 2026'!I$7:I$79)</f>
        <v>270668.02</v>
      </c>
      <c r="F11" s="16" cm="1">
        <f t="array" ref="F11">+_xlfn.XLOOKUP(B11,'[1]CXP JULIO 2026'!F7:F$79,'[1]CXP JULIO 2026'!E7:E$79)</f>
        <v>46230</v>
      </c>
      <c r="G11" s="17">
        <f t="shared" si="0"/>
        <v>46260</v>
      </c>
      <c r="H11" s="18">
        <v>0</v>
      </c>
      <c r="I11" s="19">
        <f t="shared" si="1"/>
        <v>270668.02</v>
      </c>
      <c r="J11" s="20" t="s">
        <v>13</v>
      </c>
      <c r="K11" s="12"/>
    </row>
    <row r="12" spans="1:11" ht="31.5" x14ac:dyDescent="0.3">
      <c r="A12" s="12"/>
      <c r="B12" s="13" t="str">
        <f>+_xlfn.XLOOKUP(C12,'[1]CXP JULIO 2026'!G8:G80,'[1]CXP JULIO 2026'!F8:F80)</f>
        <v>E450000149830</v>
      </c>
      <c r="C12" s="14" t="s">
        <v>16</v>
      </c>
      <c r="D12" s="13" t="str">
        <f>+_xlfn.XLOOKUP(C12,'[1]CXP JULIO 2026'!G8:G80,'[1]CXP JULIO 2026'!H8:H80)</f>
        <v>SERV. TELEFONICO</v>
      </c>
      <c r="E12" s="15">
        <f>+_xlfn.XLOOKUP(B12,'[1]CXP JULIO 2026'!F$7:F$79,'[1]CXP JULIO 2026'!I$7:I$79)</f>
        <v>121461.13</v>
      </c>
      <c r="F12" s="16" cm="1">
        <f t="array" ref="F12">+_xlfn.XLOOKUP(B12,'[1]CXP JULIO 2026'!F8:F$79,'[1]CXP JULIO 2026'!E8:E$79)</f>
        <v>46230</v>
      </c>
      <c r="G12" s="17">
        <f t="shared" si="0"/>
        <v>46260</v>
      </c>
      <c r="H12" s="18">
        <v>0</v>
      </c>
      <c r="I12" s="19">
        <f t="shared" si="1"/>
        <v>121461.13</v>
      </c>
      <c r="J12" s="20" t="s">
        <v>13</v>
      </c>
      <c r="K12" s="12"/>
    </row>
    <row r="13" spans="1:11" ht="40.5" x14ac:dyDescent="0.3">
      <c r="A13" s="12"/>
      <c r="B13" s="13" t="str">
        <f>+_xlfn.XLOOKUP(C13,'[1]CXP JULIO 2026'!G7:G79,'[1]CXP JULIO 2026'!F7:F79)</f>
        <v>E450000130977</v>
      </c>
      <c r="C13" s="21" t="s">
        <v>17</v>
      </c>
      <c r="D13" s="13" t="str">
        <f>+_xlfn.XLOOKUP(C13,'[1]CXP JULIO 2026'!G7:G80,'[1]CXP JULIO 2026'!H7:H80)</f>
        <v>SERV. DE ENERGIA ELECTRICA</v>
      </c>
      <c r="E13" s="15">
        <f>+_xlfn.XLOOKUP(B13,'[1]CXP JULIO 2026'!F$7:F$79,'[1]CXP JULIO 2026'!I$7:I$79)</f>
        <v>358122.75</v>
      </c>
      <c r="F13" s="16" cm="1">
        <f t="array" ref="F13">+_xlfn.XLOOKUP(B13,'[1]CXP JULIO 2026'!F7:F$79,'[1]CXP JULIO 2026'!E7:E$79)</f>
        <v>46234</v>
      </c>
      <c r="G13" s="17">
        <f t="shared" si="0"/>
        <v>46264</v>
      </c>
      <c r="H13" s="18">
        <v>0</v>
      </c>
      <c r="I13" s="19">
        <f t="shared" si="1"/>
        <v>358122.75</v>
      </c>
      <c r="J13" s="20" t="s">
        <v>13</v>
      </c>
      <c r="K13" s="12"/>
    </row>
    <row r="14" spans="1:11" ht="40.5" x14ac:dyDescent="0.3">
      <c r="A14" s="12"/>
      <c r="B14" s="13" t="str">
        <f>+'[1]CXP JULIO 2026'!F7</f>
        <v>INDOCAL-CCC-PEPU-2025-0005</v>
      </c>
      <c r="C14" s="13" t="str">
        <f>+'[1]CXP JULIO 2026'!G7</f>
        <v>MARGARITA MARIA BUENO TORRES</v>
      </c>
      <c r="D14" s="13" t="str">
        <f>+'[1]CXP JULIO 2026'!H7</f>
        <v>ALQUILER OFICINA REGIONAL NORTE ENE-JULIO.2026</v>
      </c>
      <c r="E14" s="15">
        <f>+'[1]CXP JULIO 2026'!I7</f>
        <v>1239000</v>
      </c>
      <c r="F14" s="16">
        <f>+F13</f>
        <v>46234</v>
      </c>
      <c r="G14" s="17">
        <f t="shared" si="0"/>
        <v>46264</v>
      </c>
      <c r="H14" s="18">
        <v>0</v>
      </c>
      <c r="I14" s="19">
        <f t="shared" si="1"/>
        <v>1239000</v>
      </c>
      <c r="J14" s="20" t="s">
        <v>13</v>
      </c>
      <c r="K14" s="12"/>
    </row>
    <row r="15" spans="1:11" ht="19.5" thickBot="1" x14ac:dyDescent="0.35">
      <c r="B15" s="22" t="s">
        <v>18</v>
      </c>
      <c r="C15" s="23"/>
      <c r="D15" s="23"/>
      <c r="E15" s="24">
        <f>SUM(E9:E14)</f>
        <v>2094566.7</v>
      </c>
      <c r="F15" s="23"/>
      <c r="G15" s="24"/>
      <c r="H15" s="24"/>
      <c r="I15" s="24">
        <f>SUM(I9:I14)</f>
        <v>2094566.7</v>
      </c>
      <c r="J15" s="25"/>
    </row>
    <row r="16" spans="1:11" ht="25.5" x14ac:dyDescent="0.35">
      <c r="B16" s="5"/>
      <c r="C16" s="4"/>
      <c r="D16" s="5"/>
      <c r="E16" s="5"/>
      <c r="F16" s="7"/>
      <c r="G16" s="5"/>
      <c r="H16" s="5"/>
      <c r="I16" s="26"/>
      <c r="J16" s="5"/>
    </row>
    <row r="17" spans="2:11" ht="25.5" x14ac:dyDescent="0.35">
      <c r="B17" s="5"/>
      <c r="C17" s="4"/>
      <c r="D17" s="5"/>
      <c r="E17" s="5"/>
      <c r="F17" s="7"/>
      <c r="G17" s="5"/>
      <c r="H17" s="5"/>
      <c r="I17" s="26"/>
      <c r="J17" s="5"/>
    </row>
    <row r="18" spans="2:11" x14ac:dyDescent="0.25">
      <c r="D18" s="8"/>
    </row>
    <row r="19" spans="2:11" ht="26.25" x14ac:dyDescent="0.25">
      <c r="B19" s="27" t="s">
        <v>19</v>
      </c>
      <c r="C19" s="27"/>
      <c r="D19" s="27"/>
      <c r="E19" s="27"/>
      <c r="F19" s="27"/>
      <c r="G19" s="27"/>
      <c r="H19" s="28" t="s">
        <v>20</v>
      </c>
      <c r="I19" s="28"/>
      <c r="J19" s="28"/>
    </row>
    <row r="21" spans="2:11" x14ac:dyDescent="0.25">
      <c r="D21" s="29"/>
    </row>
    <row r="22" spans="2:11" x14ac:dyDescent="0.25">
      <c r="D22" s="29"/>
    </row>
    <row r="23" spans="2:11" ht="21" x14ac:dyDescent="0.35">
      <c r="B23" s="30"/>
      <c r="C23" s="30"/>
      <c r="D23" s="31"/>
      <c r="E23" s="32"/>
      <c r="F23" s="32"/>
      <c r="G23" s="33"/>
      <c r="H23" s="34"/>
      <c r="I23" s="34"/>
      <c r="J23" s="35"/>
    </row>
    <row r="24" spans="2:11" ht="21" x14ac:dyDescent="0.35">
      <c r="B24" s="33"/>
      <c r="C24" s="36"/>
      <c r="D24" s="36"/>
      <c r="E24" s="37"/>
      <c r="F24" s="38"/>
      <c r="G24" s="33"/>
      <c r="H24" s="34"/>
      <c r="I24" s="34"/>
      <c r="J24" s="35"/>
    </row>
    <row r="25" spans="2:11" x14ac:dyDescent="0.25">
      <c r="D25" s="29"/>
    </row>
    <row r="26" spans="2:11" ht="20.25" x14ac:dyDescent="0.3">
      <c r="B26" s="39"/>
      <c r="C26" s="30"/>
      <c r="D26" s="40"/>
      <c r="E26" s="31"/>
      <c r="F26" s="32"/>
      <c r="G26" s="32"/>
      <c r="H26" s="31"/>
    </row>
    <row r="27" spans="2:11" x14ac:dyDescent="0.25">
      <c r="D27" s="29"/>
    </row>
    <row r="28" spans="2:11" x14ac:dyDescent="0.25">
      <c r="D28" s="29"/>
    </row>
    <row r="30" spans="2:11" ht="21" x14ac:dyDescent="0.35">
      <c r="K30" s="35"/>
    </row>
    <row r="31" spans="2:11" ht="21" x14ac:dyDescent="0.35">
      <c r="K31" s="35"/>
    </row>
    <row r="32" spans="2:11" ht="21" x14ac:dyDescent="0.35">
      <c r="K32" s="35"/>
    </row>
    <row r="33" spans="11:11" ht="21" x14ac:dyDescent="0.35">
      <c r="K33" s="35"/>
    </row>
  </sheetData>
  <mergeCells count="6">
    <mergeCell ref="B3:J3"/>
    <mergeCell ref="B4:J4"/>
    <mergeCell ref="B5:J5"/>
    <mergeCell ref="B19:C19"/>
    <mergeCell ref="D19:G19"/>
    <mergeCell ref="H19:J19"/>
  </mergeCells>
  <pageMargins left="0.7" right="0.7" top="0.75" bottom="0.75" header="0.3" footer="0.3"/>
  <pageSetup paperSize="5" scale="6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CARGA FIJA JULIO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Narda Gil</dc:creator>
  <cp:lastModifiedBy>Narda Gil</cp:lastModifiedBy>
  <dcterms:created xsi:type="dcterms:W3CDTF">2026-08-13T19:24:59Z</dcterms:created>
  <dcterms:modified xsi:type="dcterms:W3CDTF">2026-08-13T19:25:19Z</dcterms:modified>
</cp:coreProperties>
</file>