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yespejo\OneDrive - INSTITUTO DOMINICANO PARA LA CALIDAD (INDOCAL)\Escaneos\Escritorio\AÑO 2026\informes mayo 2026\"/>
    </mc:Choice>
  </mc:AlternateContent>
  <xr:revisionPtr revIDLastSave="0" documentId="8_{84C771EE-6984-4388-B972-2804DC5B3113}" xr6:coauthVersionLast="47" xr6:coauthVersionMax="47" xr10:uidLastSave="{00000000-0000-0000-0000-000000000000}"/>
  <bookViews>
    <workbookView xWindow="-120" yWindow="-120" windowWidth="29040" windowHeight="15720" xr2:uid="{A743FFB8-18A0-43D4-961C-B99E540B7285}"/>
  </bookViews>
  <sheets>
    <sheet name="CARGA FIJA MAYO 2026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2" i="1" l="1"/>
  <c r="I12" i="1" s="1"/>
  <c r="D12" i="1"/>
  <c r="C12" i="1"/>
  <c r="B12" i="1"/>
  <c r="D11" i="1"/>
  <c r="B11" i="1"/>
  <c r="F11" i="1" s="1" a="1"/>
  <c r="F11" i="1" s="1"/>
  <c r="D10" i="1"/>
  <c r="B10" i="1"/>
  <c r="F10" i="1" s="1" a="1"/>
  <c r="F10" i="1" s="1"/>
  <c r="G10" i="1" s="1"/>
  <c r="D9" i="1"/>
  <c r="B9" i="1"/>
  <c r="F9" i="1" s="1" a="1"/>
  <c r="F9" i="1" s="1"/>
  <c r="G9" i="1" s="1"/>
  <c r="F12" i="1" l="1"/>
  <c r="G12" i="1" s="1"/>
  <c r="G11" i="1"/>
  <c r="E9" i="1"/>
  <c r="E10" i="1"/>
  <c r="I10" i="1" s="1"/>
  <c r="E11" i="1"/>
  <c r="I11" i="1" s="1"/>
  <c r="E13" i="1" l="1"/>
  <c r="I9" i="1"/>
  <c r="I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<sst xmlns="http://schemas.openxmlformats.org/spreadsheetml/2006/main" count="22" uniqueCount="19">
  <si>
    <t>INSTITUTO DOMINICANO PARA LA CALIDAD</t>
  </si>
  <si>
    <t>RELACION DE PAGOS PENDIENTES A PROVEEDORES DE SERVICIOS (CARGA FIJA)</t>
  </si>
  <si>
    <t>Correspondiente al mes de Mayo 2026</t>
  </si>
  <si>
    <t>No. de factura o comprobante</t>
  </si>
  <si>
    <t>NOMBRE DEL PROVEEDOR</t>
  </si>
  <si>
    <t>CONCEPTO</t>
  </si>
  <si>
    <t>Monto Facturado</t>
  </si>
  <si>
    <t xml:space="preserve">Fecha Factura </t>
  </si>
  <si>
    <t>Fecha fin factura</t>
  </si>
  <si>
    <t xml:space="preserve">Monto Pagado a la fecha </t>
  </si>
  <si>
    <t>Monto Pendiente</t>
  </si>
  <si>
    <t>ESTADO (completo, pendiente, atrasado)</t>
  </si>
  <si>
    <t>EDEESTE</t>
  </si>
  <si>
    <t>PENDIENTE DE PAGO</t>
  </si>
  <si>
    <t>CLARO</t>
  </si>
  <si>
    <t>EDESUR</t>
  </si>
  <si>
    <t>MONTO PENDIENTE DE PAGO</t>
  </si>
  <si>
    <t>ELABORADO POR:</t>
  </si>
  <si>
    <t>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</si>
</sst>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28"/>
      <name val="Century Gothic"/>
      <family val="2"/>
    </font>
    <font>
      <b/>
      <sz val="18"/>
      <name val="Century Gothic"/>
      <family val="2"/>
    </font>
    <font>
      <sz val="16"/>
      <color rgb="FF000000"/>
      <name val="Times New Roman"/>
      <family val="1"/>
    </font>
    <font>
      <sz val="20"/>
      <name val="Arial"/>
      <family val="2"/>
    </font>
    <font>
      <b/>
      <sz val="12"/>
      <name val="Calibri Light"/>
      <family val="2"/>
    </font>
    <font>
      <sz val="16"/>
      <color theme="1"/>
      <name val="Times New Roman"/>
      <family val="1"/>
    </font>
    <font>
      <sz val="16"/>
      <name val="Times New Roman"/>
      <family val="1"/>
    </font>
    <font>
      <b/>
      <sz val="16"/>
      <name val="Times New Roman"/>
      <family val="1"/>
    </font>
    <font>
      <b/>
      <sz val="12"/>
      <name val="Times New Roman"/>
      <family val="1"/>
    </font>
    <font>
      <b/>
      <sz val="14"/>
      <name val="Aptos Narrow"/>
      <family val="2"/>
      <scheme val="minor"/>
    </font>
    <font>
      <b/>
      <sz val="14"/>
      <name val="Arial"/>
      <family val="2"/>
    </font>
    <font>
      <sz val="14"/>
      <color rgb="FF000000"/>
      <name val="Aptos Narrow"/>
      <family val="2"/>
      <scheme val="minor"/>
    </font>
    <font>
      <b/>
      <sz val="20"/>
      <color rgb="FF000000"/>
      <name val="Aptos Narrow"/>
      <family val="2"/>
      <scheme val="minor"/>
    </font>
    <font>
      <sz val="11"/>
      <color indexed="8"/>
      <name val="Calibri"/>
      <family val="2"/>
    </font>
    <font>
      <sz val="16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164" fontId="7" fillId="0" borderId="4" xfId="0" applyNumberFormat="1" applyFont="1" applyBorder="1" applyAlignment="1">
      <alignment vertical="center" wrapText="1"/>
    </xf>
    <xf numFmtId="14" fontId="7" fillId="0" borderId="4" xfId="0" applyNumberFormat="1" applyFont="1" applyBorder="1" applyAlignment="1">
      <alignment horizontal="right" vertical="center" wrapText="1"/>
    </xf>
    <xf numFmtId="14" fontId="8" fillId="0" borderId="4" xfId="0" applyNumberFormat="1" applyFont="1" applyBorder="1" applyAlignment="1">
      <alignment wrapText="1"/>
    </xf>
    <xf numFmtId="43" fontId="8" fillId="2" borderId="4" xfId="1" applyFont="1" applyFill="1" applyBorder="1" applyAlignment="1">
      <alignment vertical="center" wrapText="1"/>
    </xf>
    <xf numFmtId="43" fontId="9" fillId="2" borderId="4" xfId="1" applyFont="1" applyFill="1" applyBorder="1" applyAlignment="1">
      <alignment vertical="center" wrapText="1"/>
    </xf>
    <xf numFmtId="0" fontId="10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/>
    </xf>
    <xf numFmtId="0" fontId="11" fillId="4" borderId="5" xfId="0" applyFont="1" applyFill="1" applyBorder="1"/>
    <xf numFmtId="0" fontId="11" fillId="4" borderId="6" xfId="0" applyFont="1" applyFill="1" applyBorder="1" applyAlignment="1">
      <alignment horizontal="center"/>
    </xf>
    <xf numFmtId="4" fontId="12" fillId="4" borderId="6" xfId="0" applyNumberFormat="1" applyFont="1" applyFill="1" applyBorder="1" applyAlignment="1">
      <alignment horizontal="right" vertical="center" wrapText="1"/>
    </xf>
    <xf numFmtId="0" fontId="13" fillId="4" borderId="7" xfId="0" applyFont="1" applyFill="1" applyBorder="1"/>
    <xf numFmtId="0" fontId="5" fillId="0" borderId="0" xfId="0" applyFont="1" applyAlignment="1">
      <alignment horizontal="center"/>
    </xf>
    <xf numFmtId="0" fontId="14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/>
    </xf>
    <xf numFmtId="49" fontId="15" fillId="0" borderId="0" xfId="0" applyNumberFormat="1" applyFont="1" applyAlignment="1">
      <alignment horizontal="left"/>
    </xf>
    <xf numFmtId="0" fontId="8" fillId="4" borderId="0" xfId="0" applyFont="1" applyFill="1" applyAlignment="1">
      <alignment wrapText="1"/>
    </xf>
    <xf numFmtId="4" fontId="8" fillId="4" borderId="0" xfId="0" applyNumberFormat="1" applyFont="1" applyFill="1" applyAlignment="1">
      <alignment wrapText="1"/>
    </xf>
    <xf numFmtId="14" fontId="8" fillId="4" borderId="0" xfId="0" applyNumberFormat="1" applyFont="1" applyFill="1" applyAlignment="1">
      <alignment wrapText="1"/>
    </xf>
    <xf numFmtId="0" fontId="8" fillId="0" borderId="0" xfId="0" applyFont="1"/>
    <xf numFmtId="14" fontId="8" fillId="0" borderId="0" xfId="0" applyNumberFormat="1" applyFont="1"/>
    <xf numFmtId="0" fontId="16" fillId="0" borderId="0" xfId="0" applyFont="1"/>
    <xf numFmtId="0" fontId="8" fillId="0" borderId="0" xfId="0" applyFont="1" applyAlignment="1">
      <alignment wrapText="1"/>
    </xf>
    <xf numFmtId="4" fontId="8" fillId="0" borderId="0" xfId="0" applyNumberFormat="1" applyFont="1" applyAlignment="1">
      <alignment wrapText="1"/>
    </xf>
    <xf numFmtId="14" fontId="8" fillId="0" borderId="0" xfId="0" applyNumberFormat="1" applyFont="1" applyAlignment="1">
      <alignment wrapText="1"/>
    </xf>
    <xf numFmtId="0" fontId="8" fillId="4" borderId="0" xfId="0" applyFont="1" applyFill="1"/>
    <xf numFmtId="0" fontId="4" fillId="4" borderId="0" xfId="0" applyFont="1" applyFill="1" applyAlignment="1">
      <alignment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772085</xdr:colOff>
      <xdr:row>16</xdr:row>
      <xdr:rowOff>7844</xdr:rowOff>
    </xdr:from>
    <xdr:to>
      <xdr:col>2</xdr:col>
      <xdr:colOff>3259791</xdr:colOff>
      <xdr:row>16</xdr:row>
      <xdr:rowOff>9525</xdr:rowOff>
    </xdr:to>
    <xdr:cxnSp macro="">
      <xdr:nvCxnSpPr>
        <xdr:cNvPr id="2" name="Conector recto 1">
          <a:extLst>
            <a:ext uri="{FF2B5EF4-FFF2-40B4-BE49-F238E27FC236}">
              <a16:creationId xmlns:a16="http://schemas.microsoft.com/office/drawing/2014/main" id="{BDAFB9C3-27CB-4FC9-A2C2-46AD990E5F92}"/>
            </a:ext>
          </a:extLst>
        </xdr:cNvPr>
        <xdr:cNvCxnSpPr/>
      </xdr:nvCxnSpPr>
      <xdr:spPr>
        <a:xfrm>
          <a:off x="1381685" y="6008594"/>
          <a:ext cx="3459256" cy="168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1019735</xdr:colOff>
      <xdr:row>15</xdr:row>
      <xdr:rowOff>190499</xdr:rowOff>
    </xdr:from>
    <xdr:to>
      <xdr:col>9</xdr:col>
      <xdr:colOff>1591235</xdr:colOff>
      <xdr:row>16</xdr:row>
      <xdr:rowOff>11205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D5BA3A28-4C48-4070-AB9F-8AF4B907E332}"/>
            </a:ext>
            <a:ext uri="{147F2762-F138-4A5C-976F-8EAC2B608ADB}">
              <a16:predDERef xmlns:a16="http://schemas.microsoft.com/office/drawing/2014/main" pred="{BA21849C-B90D-4CA9-83DE-B7D37A5F0A46}"/>
            </a:ext>
          </a:extLst>
        </xdr:cNvPr>
        <xdr:cNvCxnSpPr/>
      </xdr:nvCxnSpPr>
      <xdr:spPr>
        <a:xfrm>
          <a:off x="12402110" y="6000749"/>
          <a:ext cx="4695825" cy="1120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docal.sharepoint.com/sites/contabilidad/Documentos%20compartidos/Compartida/CONTABILIDAD/CARPETA%202026/CUENTAS%20POR%20PAGAR/MAYO/CUENTA%20POR%20PAGAR%20MAYO%202026.xlsx" TargetMode="External"/><Relationship Id="rId1" Type="http://schemas.openxmlformats.org/officeDocument/2006/relationships/externalLinkPath" Target="https://indocal.sharepoint.com/sites/contabilidad/Documentos%20compartidos/Compartida/CONTABILIDAD/CARPETA%202026/CUENTAS%20POR%20PAGAR/MAYO/CUENTA%20POR%20PAGAR%20MAYO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XP MAYO 2026"/>
      <sheetName val="CARGA FIJA MAYO 2026"/>
      <sheetName val="LIB TRANSITO MAYO 2026"/>
    </sheetNames>
    <sheetDataSet>
      <sheetData sheetId="0">
        <row r="7">
          <cell r="E7">
            <v>46023</v>
          </cell>
          <cell r="F7" t="str">
            <v>INDOCAL-CCC-PEPU-2025-0005</v>
          </cell>
          <cell r="G7" t="str">
            <v>MARGARITA MARIA BUENO TORRES</v>
          </cell>
          <cell r="H7" t="str">
            <v>ALQUILER OFICINA REGIONAL NORTE ENE-MAYO.2026</v>
          </cell>
          <cell r="I7">
            <v>885000</v>
          </cell>
        </row>
        <row r="8">
          <cell r="E8">
            <v>46098</v>
          </cell>
          <cell r="F8" t="str">
            <v>E450000002764</v>
          </cell>
          <cell r="G8" t="str">
            <v>MAGNA MOTORS</v>
          </cell>
          <cell r="H8" t="str">
            <v>MANTENIMIENTO DE VEHICULOS</v>
          </cell>
          <cell r="I8">
            <v>23640.27</v>
          </cell>
        </row>
        <row r="9">
          <cell r="E9">
            <v>46111</v>
          </cell>
          <cell r="F9" t="str">
            <v xml:space="preserve"> E450000002017</v>
          </cell>
          <cell r="G9" t="str">
            <v>Pontificia Universidad Católica Madre y Maestra</v>
          </cell>
          <cell r="H9" t="str">
            <v>MATRICULACION MAESTRIA DEL SR. MICHEL DIAZ</v>
          </cell>
          <cell r="I9">
            <v>163200</v>
          </cell>
        </row>
        <row r="10">
          <cell r="E10">
            <v>46135</v>
          </cell>
          <cell r="F10" t="str">
            <v>B1500000007</v>
          </cell>
          <cell r="G10" t="str">
            <v>EXPRESS MSAC</v>
          </cell>
          <cell r="H10" t="str">
            <v>COMPRA SOUVENIRS DIA DE LA SECRETARIA</v>
          </cell>
          <cell r="I10">
            <v>258050.2</v>
          </cell>
        </row>
        <row r="11">
          <cell r="E11">
            <v>46148</v>
          </cell>
          <cell r="F11" t="str">
            <v>B1500000674</v>
          </cell>
          <cell r="G11" t="str">
            <v>CENTRO AUTOMOTRIZ HNOS. ALVAREZ</v>
          </cell>
          <cell r="H11" t="str">
            <v>MANTENIMIENTO DE VEHICULOS</v>
          </cell>
          <cell r="I11">
            <v>231398</v>
          </cell>
        </row>
        <row r="12">
          <cell r="E12">
            <v>46148</v>
          </cell>
          <cell r="F12" t="str">
            <v>B1500001097</v>
          </cell>
          <cell r="G12" t="str">
            <v>FR MULTISERVICIOS</v>
          </cell>
          <cell r="H12" t="str">
            <v>IMPRESIONES VARIAS</v>
          </cell>
          <cell r="I12">
            <v>97252.65</v>
          </cell>
        </row>
        <row r="13">
          <cell r="E13">
            <v>46153</v>
          </cell>
          <cell r="F13" t="str">
            <v>B1500000211</v>
          </cell>
          <cell r="G13" t="str">
            <v>OUTSOURCING</v>
          </cell>
          <cell r="H13" t="str">
            <v>ASESORIA DE GESTION</v>
          </cell>
          <cell r="I13">
            <v>250000</v>
          </cell>
        </row>
        <row r="14">
          <cell r="E14">
            <v>46155</v>
          </cell>
          <cell r="F14" t="str">
            <v>E450000000536</v>
          </cell>
          <cell r="G14" t="str">
            <v>BDC SERRALLES</v>
          </cell>
          <cell r="H14" t="str">
            <v>SERVICIO DE CALIBRACION DE EQUIPOS</v>
          </cell>
          <cell r="I14">
            <v>25238.83</v>
          </cell>
        </row>
        <row r="15">
          <cell r="E15">
            <v>46157</v>
          </cell>
          <cell r="F15" t="str">
            <v>OCP-FCR-00004403</v>
          </cell>
          <cell r="G15" t="str">
            <v>OFICINA DE COORDINACION PRESID</v>
          </cell>
          <cell r="H15" t="str">
            <v>BOLETOS AEREOS PEDRO MORTA Y VLADIMIR JIMENEZ</v>
          </cell>
          <cell r="I15">
            <v>57125.71</v>
          </cell>
        </row>
        <row r="16">
          <cell r="E16">
            <v>46157</v>
          </cell>
          <cell r="F16" t="str">
            <v>E450000000019</v>
          </cell>
          <cell r="G16" t="str">
            <v>FRESCO DEL HORNO</v>
          </cell>
          <cell r="H16" t="str">
            <v>COMPRA DE POSTRES</v>
          </cell>
          <cell r="I16">
            <v>50300</v>
          </cell>
        </row>
        <row r="17">
          <cell r="E17">
            <v>46162</v>
          </cell>
          <cell r="F17" t="str">
            <v>E450000094397</v>
          </cell>
          <cell r="G17" t="str">
            <v>EDEESTE</v>
          </cell>
          <cell r="H17" t="str">
            <v>SERV. DE ENERGIA ELECTRICA</v>
          </cell>
          <cell r="I17">
            <v>97976.2</v>
          </cell>
        </row>
        <row r="18">
          <cell r="E18">
            <v>46163</v>
          </cell>
          <cell r="F18" t="str">
            <v>B1500000229</v>
          </cell>
          <cell r="G18" t="str">
            <v>Portafolio.Do, SRL</v>
          </cell>
          <cell r="H18" t="str">
            <v>PAGO COMPRA DE LANYARD PERSONALIZADO CON YOYO Y PORTA CARNET PARA SER UTILIZADOS POR ESTE INDOCAL, SEGÚN FACTURA B1500000173. VER ANEXOS</v>
          </cell>
          <cell r="I18">
            <v>249839.5</v>
          </cell>
        </row>
        <row r="19">
          <cell r="E19">
            <v>46167</v>
          </cell>
          <cell r="F19" t="str">
            <v>E450000000023</v>
          </cell>
          <cell r="G19" t="str">
            <v>FRESCO DEL HORNO</v>
          </cell>
          <cell r="H19" t="str">
            <v>COMPRA DE POSTRES</v>
          </cell>
          <cell r="I19">
            <v>2350</v>
          </cell>
        </row>
        <row r="20">
          <cell r="E20">
            <v>46167</v>
          </cell>
          <cell r="F20" t="str">
            <v>E450000001423</v>
          </cell>
          <cell r="G20" t="str">
            <v>DHL</v>
          </cell>
          <cell r="H20" t="str">
            <v>ENVIO DE MUESTRAS</v>
          </cell>
          <cell r="I20">
            <v>121004.47</v>
          </cell>
        </row>
        <row r="21">
          <cell r="E21">
            <v>46168</v>
          </cell>
          <cell r="F21" t="str">
            <v>B1500000422</v>
          </cell>
          <cell r="G21" t="str">
            <v>LUCEMAS SUPPLY</v>
          </cell>
          <cell r="H21" t="str">
            <v>COMPRA UTENSILIOS DE COCINA</v>
          </cell>
          <cell r="I21">
            <v>40639.199999999997</v>
          </cell>
        </row>
        <row r="22">
          <cell r="E22">
            <v>46168</v>
          </cell>
          <cell r="F22" t="str">
            <v>B1500000180</v>
          </cell>
          <cell r="G22" t="str">
            <v>JUAN M. CARDENES</v>
          </cell>
          <cell r="H22" t="str">
            <v>NOTARIZACION DE DOCUMENTOS</v>
          </cell>
          <cell r="I22">
            <v>63130</v>
          </cell>
        </row>
        <row r="23">
          <cell r="E23">
            <v>46168</v>
          </cell>
          <cell r="F23" t="str">
            <v>E450000006194</v>
          </cell>
          <cell r="G23" t="str">
            <v>SENASA</v>
          </cell>
          <cell r="H23" t="str">
            <v>SEGURO DE EMPLEADOS</v>
          </cell>
          <cell r="I23">
            <v>414589.5</v>
          </cell>
        </row>
        <row r="24">
          <cell r="E24">
            <v>46169</v>
          </cell>
          <cell r="F24" t="str">
            <v>B1500000020</v>
          </cell>
          <cell r="G24" t="str">
            <v>ASM BORDADOS</v>
          </cell>
          <cell r="H24" t="str">
            <v>COMPRA CAMISAS PARA EMPLEADOS</v>
          </cell>
          <cell r="I24">
            <v>22656</v>
          </cell>
        </row>
        <row r="25">
          <cell r="E25">
            <v>46169</v>
          </cell>
          <cell r="F25" t="str">
            <v>E450000144425</v>
          </cell>
          <cell r="G25" t="str">
            <v>CLARO</v>
          </cell>
          <cell r="H25" t="str">
            <v>SERV. TELEFONICO</v>
          </cell>
          <cell r="I25">
            <v>123068.96</v>
          </cell>
        </row>
        <row r="26">
          <cell r="E26">
            <v>46171</v>
          </cell>
          <cell r="F26" t="str">
            <v>E450000025342</v>
          </cell>
          <cell r="G26" t="str">
            <v>AGUA PLANETA AZUL</v>
          </cell>
          <cell r="H26" t="str">
            <v>COMPRA DE BOTELLONES DE AGUA</v>
          </cell>
          <cell r="I26">
            <v>6525</v>
          </cell>
        </row>
        <row r="27">
          <cell r="E27">
            <v>46173</v>
          </cell>
          <cell r="F27" t="str">
            <v>E450000116896</v>
          </cell>
          <cell r="G27" t="str">
            <v>EDESUR</v>
          </cell>
          <cell r="H27" t="str">
            <v>SERV. DE ENERGIA ELECTRICA</v>
          </cell>
          <cell r="I27">
            <v>307371.92</v>
          </cell>
        </row>
        <row r="73">
          <cell r="F73" t="str">
            <v>E450000075848</v>
          </cell>
          <cell r="G73" t="str">
            <v>EDEESTE</v>
          </cell>
          <cell r="H73" t="str">
            <v>SERV. DE ENERGIA ELECTRICA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3268E-7D9B-4D60-AE23-4830C3CB149A}">
  <dimension ref="A3:K31"/>
  <sheetViews>
    <sheetView tabSelected="1" zoomScaleNormal="100" workbookViewId="0">
      <selection activeCell="C8" sqref="C8"/>
    </sheetView>
  </sheetViews>
  <sheetFormatPr baseColWidth="10" defaultColWidth="9.140625" defaultRowHeight="15" x14ac:dyDescent="0.25"/>
  <cols>
    <col min="2" max="2" width="31.28515625" customWidth="1"/>
    <col min="3" max="3" width="32.140625" customWidth="1"/>
    <col min="4" max="4" width="44.5703125" customWidth="1"/>
    <col min="5" max="5" width="32.140625" customWidth="1"/>
    <col min="6" max="10" width="21.42578125" customWidth="1"/>
  </cols>
  <sheetData>
    <row r="3" spans="1:11" ht="34.5" x14ac:dyDescent="0.25">
      <c r="B3" s="1" t="s">
        <v>0</v>
      </c>
      <c r="C3" s="1"/>
      <c r="D3" s="1"/>
      <c r="E3" s="1"/>
      <c r="F3" s="1"/>
      <c r="G3" s="1"/>
      <c r="H3" s="1"/>
      <c r="I3" s="1"/>
      <c r="J3" s="1"/>
    </row>
    <row r="4" spans="1:11" ht="22.5" x14ac:dyDescent="0.25">
      <c r="B4" s="2" t="s">
        <v>1</v>
      </c>
      <c r="C4" s="2"/>
      <c r="D4" s="2"/>
      <c r="E4" s="2"/>
      <c r="F4" s="2"/>
      <c r="G4" s="2"/>
      <c r="H4" s="2"/>
      <c r="I4" s="2"/>
      <c r="J4" s="2"/>
    </row>
    <row r="5" spans="1:11" ht="22.5" x14ac:dyDescent="0.25">
      <c r="B5" s="2" t="s">
        <v>2</v>
      </c>
      <c r="C5" s="2"/>
      <c r="D5" s="2"/>
      <c r="E5" s="2"/>
      <c r="F5" s="2"/>
      <c r="G5" s="2"/>
      <c r="H5" s="2"/>
      <c r="I5" s="2"/>
      <c r="J5" s="2"/>
    </row>
    <row r="6" spans="1:11" ht="25.5" x14ac:dyDescent="0.25">
      <c r="B6" s="3"/>
      <c r="C6" s="4"/>
      <c r="D6" s="5"/>
      <c r="E6" s="6"/>
      <c r="F6" s="7"/>
      <c r="G6" s="6"/>
      <c r="H6" s="6"/>
      <c r="I6" s="6"/>
      <c r="J6" s="6"/>
    </row>
    <row r="7" spans="1:11" ht="15.75" thickBot="1" x14ac:dyDescent="0.3">
      <c r="D7" s="8"/>
    </row>
    <row r="8" spans="1:11" ht="63" x14ac:dyDescent="0.25">
      <c r="B8" s="9" t="s">
        <v>3</v>
      </c>
      <c r="C8" s="10" t="s">
        <v>4</v>
      </c>
      <c r="D8" s="9" t="s">
        <v>5</v>
      </c>
      <c r="E8" s="9" t="s">
        <v>6</v>
      </c>
      <c r="F8" s="9" t="s">
        <v>7</v>
      </c>
      <c r="G8" s="9" t="s">
        <v>8</v>
      </c>
      <c r="H8" s="9" t="s">
        <v>9</v>
      </c>
      <c r="I8" s="9" t="s">
        <v>10</v>
      </c>
      <c r="J8" s="11" t="s">
        <v>11</v>
      </c>
    </row>
    <row r="9" spans="1:11" ht="40.5" x14ac:dyDescent="0.3">
      <c r="A9" s="12"/>
      <c r="B9" s="13" t="str">
        <f>+_xlfn.XLOOKUP(C9,'[1]CXP MAYO 2026'!G7:G81,'[1]CXP MAYO 2026'!F7:F81)</f>
        <v>E450000094397</v>
      </c>
      <c r="C9" s="14" t="s">
        <v>12</v>
      </c>
      <c r="D9" s="13" t="str">
        <f>+_xlfn.XLOOKUP(C9,'[1]CXP MAYO 2026'!G7:G81,'[1]CXP MAYO 2026'!H7:H81)</f>
        <v>SERV. DE ENERGIA ELECTRICA</v>
      </c>
      <c r="E9" s="15">
        <f>+_xlfn.XLOOKUP(B9,'[1]CXP MAYO 2026'!F$7:F$81,'[1]CXP MAYO 2026'!I$7:I$81)</f>
        <v>97976.2</v>
      </c>
      <c r="F9" s="16" cm="1">
        <f t="array" ref="F9">+_xlfn.XLOOKUP(B9,'[1]CXP MAYO 2026'!F7:F$81,'[1]CXP MAYO 2026'!E7:E$81)</f>
        <v>46162</v>
      </c>
      <c r="G9" s="17">
        <f>+F9+30</f>
        <v>46192</v>
      </c>
      <c r="H9" s="18">
        <v>0</v>
      </c>
      <c r="I9" s="19">
        <f>+E9</f>
        <v>97976.2</v>
      </c>
      <c r="J9" s="20" t="s">
        <v>13</v>
      </c>
      <c r="K9" s="12"/>
    </row>
    <row r="10" spans="1:11" ht="31.5" x14ac:dyDescent="0.3">
      <c r="A10" s="12"/>
      <c r="B10" s="13" t="str">
        <f>+_xlfn.XLOOKUP(C10,'[1]CXP MAYO 2026'!G7:G81,'[1]CXP MAYO 2026'!F7:F81)</f>
        <v>E450000144425</v>
      </c>
      <c r="C10" s="14" t="s">
        <v>14</v>
      </c>
      <c r="D10" s="13" t="str">
        <f>+_xlfn.XLOOKUP(C10,'[1]CXP MAYO 2026'!G7:G81,'[1]CXP MAYO 2026'!H7:H81)</f>
        <v>SERV. TELEFONICO</v>
      </c>
      <c r="E10" s="15">
        <f>+_xlfn.XLOOKUP(B10,'[1]CXP MAYO 2026'!F$7:F$81,'[1]CXP MAYO 2026'!I$7:I$81)</f>
        <v>123068.96</v>
      </c>
      <c r="F10" s="16" cm="1">
        <f t="array" ref="F10">+_xlfn.XLOOKUP(B10,'[1]CXP MAYO 2026'!F7:F$81,'[1]CXP MAYO 2026'!E7:E$81)</f>
        <v>46169</v>
      </c>
      <c r="G10" s="17">
        <f t="shared" ref="G10:G11" si="0">+F10+30</f>
        <v>46199</v>
      </c>
      <c r="H10" s="18">
        <v>0</v>
      </c>
      <c r="I10" s="19">
        <f t="shared" ref="I10:I11" si="1">+E10</f>
        <v>123068.96</v>
      </c>
      <c r="J10" s="20" t="s">
        <v>13</v>
      </c>
      <c r="K10" s="12"/>
    </row>
    <row r="11" spans="1:11" ht="40.5" x14ac:dyDescent="0.3">
      <c r="A11" s="12"/>
      <c r="B11" s="13" t="str">
        <f>+_xlfn.XLOOKUP(C11,'[1]CXP MAYO 2026'!G7:G81,'[1]CXP MAYO 2026'!F7:F81)</f>
        <v>E450000116896</v>
      </c>
      <c r="C11" s="21" t="s">
        <v>15</v>
      </c>
      <c r="D11" s="13" t="str">
        <f>+_xlfn.XLOOKUP(C11,'[1]CXP MAYO 2026'!G7:G82,'[1]CXP MAYO 2026'!H7:H82)</f>
        <v>SERV. DE ENERGIA ELECTRICA</v>
      </c>
      <c r="E11" s="15">
        <f>+_xlfn.XLOOKUP(B11,'[1]CXP MAYO 2026'!F$7:F$81,'[1]CXP MAYO 2026'!I$7:I$81)</f>
        <v>307371.92</v>
      </c>
      <c r="F11" s="16" cm="1">
        <f t="array" ref="F11">+_xlfn.XLOOKUP(B11,'[1]CXP MAYO 2026'!F7:F$81,'[1]CXP MAYO 2026'!E7:E$81)</f>
        <v>46173</v>
      </c>
      <c r="G11" s="17">
        <f t="shared" si="0"/>
        <v>46203</v>
      </c>
      <c r="H11" s="18">
        <v>0</v>
      </c>
      <c r="I11" s="19">
        <f t="shared" si="1"/>
        <v>307371.92</v>
      </c>
      <c r="J11" s="20" t="s">
        <v>13</v>
      </c>
      <c r="K11" s="12"/>
    </row>
    <row r="12" spans="1:11" ht="40.5" x14ac:dyDescent="0.3">
      <c r="A12" s="12"/>
      <c r="B12" s="13" t="str">
        <f>+'[1]CXP MAYO 2026'!F7</f>
        <v>INDOCAL-CCC-PEPU-2025-0005</v>
      </c>
      <c r="C12" s="13" t="str">
        <f>+'[1]CXP MAYO 2026'!G7</f>
        <v>MARGARITA MARIA BUENO TORRES</v>
      </c>
      <c r="D12" s="13" t="str">
        <f>+'[1]CXP MAYO 2026'!H7</f>
        <v>ALQUILER OFICINA REGIONAL NORTE ENE-MAYO.2026</v>
      </c>
      <c r="E12" s="15">
        <f>+'[1]CXP MAYO 2026'!I7</f>
        <v>885000</v>
      </c>
      <c r="F12" s="16">
        <f>+F11</f>
        <v>46173</v>
      </c>
      <c r="G12" s="17">
        <f>+F12+30</f>
        <v>46203</v>
      </c>
      <c r="H12" s="18">
        <v>0</v>
      </c>
      <c r="I12" s="19">
        <f>+E12</f>
        <v>885000</v>
      </c>
      <c r="J12" s="20" t="s">
        <v>13</v>
      </c>
      <c r="K12" s="12"/>
    </row>
    <row r="13" spans="1:11" ht="19.5" thickBot="1" x14ac:dyDescent="0.35">
      <c r="B13" s="22" t="s">
        <v>16</v>
      </c>
      <c r="C13" s="23"/>
      <c r="D13" s="23"/>
      <c r="E13" s="24">
        <f>SUM(E9:E12)</f>
        <v>1413417.08</v>
      </c>
      <c r="F13" s="23"/>
      <c r="G13" s="24"/>
      <c r="H13" s="24"/>
      <c r="I13" s="24">
        <f>SUM(I9:I12)</f>
        <v>1413417.08</v>
      </c>
      <c r="J13" s="25"/>
    </row>
    <row r="14" spans="1:11" ht="25.5" x14ac:dyDescent="0.35">
      <c r="B14" s="5"/>
      <c r="C14" s="4"/>
      <c r="D14" s="5"/>
      <c r="E14" s="5"/>
      <c r="F14" s="7"/>
      <c r="G14" s="5"/>
      <c r="H14" s="5"/>
      <c r="I14" s="26"/>
      <c r="J14" s="5"/>
    </row>
    <row r="15" spans="1:11" ht="25.5" x14ac:dyDescent="0.35">
      <c r="B15" s="5"/>
      <c r="C15" s="4"/>
      <c r="D15" s="5"/>
      <c r="E15" s="5"/>
      <c r="F15" s="7"/>
      <c r="G15" s="5"/>
      <c r="H15" s="5"/>
      <c r="I15" s="26"/>
      <c r="J15" s="5"/>
    </row>
    <row r="16" spans="1:11" x14ac:dyDescent="0.25">
      <c r="D16" s="8"/>
    </row>
    <row r="17" spans="2:11" ht="26.25" x14ac:dyDescent="0.25">
      <c r="B17" s="27" t="s">
        <v>17</v>
      </c>
      <c r="C17" s="27"/>
      <c r="D17" s="27"/>
      <c r="E17" s="27"/>
      <c r="F17" s="27"/>
      <c r="G17" s="27"/>
      <c r="H17" s="28" t="s">
        <v>18</v>
      </c>
      <c r="I17" s="28"/>
      <c r="J17" s="28"/>
    </row>
    <row r="19" spans="2:11" x14ac:dyDescent="0.25">
      <c r="D19" s="29"/>
    </row>
    <row r="20" spans="2:11" x14ac:dyDescent="0.25">
      <c r="D20" s="29"/>
    </row>
    <row r="21" spans="2:11" ht="21" x14ac:dyDescent="0.35">
      <c r="B21" s="30"/>
      <c r="C21" s="30"/>
      <c r="D21" s="31"/>
      <c r="E21" s="32"/>
      <c r="F21" s="32"/>
      <c r="G21" s="33"/>
      <c r="H21" s="34"/>
      <c r="I21" s="34"/>
      <c r="J21" s="35"/>
    </row>
    <row r="22" spans="2:11" ht="21" x14ac:dyDescent="0.35">
      <c r="B22" s="33"/>
      <c r="C22" s="36"/>
      <c r="D22" s="36"/>
      <c r="E22" s="37"/>
      <c r="F22" s="38"/>
      <c r="G22" s="33"/>
      <c r="H22" s="34"/>
      <c r="I22" s="34"/>
      <c r="J22" s="35"/>
    </row>
    <row r="23" spans="2:11" x14ac:dyDescent="0.25">
      <c r="D23" s="29"/>
    </row>
    <row r="24" spans="2:11" ht="20.25" x14ac:dyDescent="0.3">
      <c r="B24" s="39"/>
      <c r="C24" s="30"/>
      <c r="D24" s="40"/>
      <c r="E24" s="31"/>
      <c r="F24" s="32"/>
      <c r="G24" s="32"/>
      <c r="H24" s="31"/>
    </row>
    <row r="25" spans="2:11" x14ac:dyDescent="0.25">
      <c r="D25" s="29"/>
    </row>
    <row r="26" spans="2:11" x14ac:dyDescent="0.25">
      <c r="D26" s="29"/>
    </row>
    <row r="28" spans="2:11" ht="21" x14ac:dyDescent="0.35">
      <c r="K28" s="35"/>
    </row>
    <row r="29" spans="2:11" ht="21" x14ac:dyDescent="0.35">
      <c r="K29" s="35"/>
    </row>
    <row r="30" spans="2:11" ht="21" x14ac:dyDescent="0.35">
      <c r="K30" s="35"/>
    </row>
    <row r="31" spans="2:11" ht="21" x14ac:dyDescent="0.35">
      <c r="K31" s="35"/>
    </row>
  </sheetData>
  <mergeCells count="6">
    <mergeCell ref="B3:J3"/>
    <mergeCell ref="B4:J4"/>
    <mergeCell ref="B5:J5"/>
    <mergeCell ref="B17:C17"/>
    <mergeCell ref="D17:G17"/>
    <mergeCell ref="H17:J17"/>
  </mergeCells>
  <pageMargins left="0.7" right="0.7" top="0.75" bottom="0.75" header="0.3" footer="0.3"/>
  <pageSetup paperSize="5" scale="6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CARGA FIJA MAYO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Yevalyn Montero</dc:creator>
  <cp:lastModifiedBy>Yevalyn Montero</cp:lastModifiedBy>
  <dcterms:created xsi:type="dcterms:W3CDTF">2026-06-12T16:01:46Z</dcterms:created>
  <dcterms:modified xsi:type="dcterms:W3CDTF">2026-06-12T16:02:23Z</dcterms:modified>
</cp:coreProperties>
</file>