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indocal-my.sharepoint.com/personal/ahernan_indocal_gob_do/Documents/Escritorio/"/>
    </mc:Choice>
  </mc:AlternateContent>
  <xr:revisionPtr revIDLastSave="0" documentId="8_{7F709A93-E13B-4355-BF04-92A7339AD2D3}" xr6:coauthVersionLast="47" xr6:coauthVersionMax="47" xr10:uidLastSave="{00000000-0000-0000-0000-000000000000}"/>
  <bookViews>
    <workbookView xWindow="-120" yWindow="-120" windowWidth="29040" windowHeight="15840" xr2:uid="{226369E6-D8A0-4B6D-9C63-B3CB1CB16C95}"/>
  </bookViews>
  <sheets>
    <sheet name="CARGA FIJA ABRIL 2026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2" i="1" l="1"/>
  <c r="I12" i="1" s="1"/>
  <c r="D12" i="1"/>
  <c r="C12" i="1"/>
  <c r="B12" i="1"/>
  <c r="D11" i="1"/>
  <c r="B11" i="1"/>
  <c r="F11" i="1" s="1" a="1"/>
  <c r="F11" i="1" s="1"/>
  <c r="D10" i="1"/>
  <c r="B10" i="1"/>
  <c r="E10" i="1" s="1"/>
  <c r="I10" i="1" s="1"/>
  <c r="D9" i="1"/>
  <c r="B9" i="1"/>
  <c r="E9" i="1" s="1"/>
  <c r="F12" i="1" l="1"/>
  <c r="G12" i="1" s="1"/>
  <c r="G11" i="1"/>
  <c r="I9" i="1"/>
  <c r="F9" i="1" a="1"/>
  <c r="F9" i="1" s="1"/>
  <c r="G9" i="1" s="1"/>
  <c r="F10" i="1" a="1"/>
  <c r="F10" i="1" s="1"/>
  <c r="G10" i="1" s="1"/>
  <c r="E11" i="1"/>
  <c r="I11" i="1" s="1"/>
  <c r="I13" i="1" l="1"/>
  <c r="E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<sst xmlns="http://schemas.openxmlformats.org/spreadsheetml/2006/main" count="22" uniqueCount="19">
  <si>
    <t>INSTITUTO DOMINICANO PARA LA CALIDAD</t>
  </si>
  <si>
    <t>RELACION DE PAGOS PENDIENTES A PROVEEDORES DE SERVICIOS (CARGA FIJA)</t>
  </si>
  <si>
    <t>Correspondiente al mes de ABRIL 2026</t>
  </si>
  <si>
    <t>No. de factura o comprobante</t>
  </si>
  <si>
    <t>NOMBRE DEL PROVEEDOR</t>
  </si>
  <si>
    <t>CONCEPTO</t>
  </si>
  <si>
    <t>Monto Facturado</t>
  </si>
  <si>
    <t xml:space="preserve">Fecha Factura </t>
  </si>
  <si>
    <t>Fecha fin factura</t>
  </si>
  <si>
    <t xml:space="preserve">Monto Pagado a la fecha </t>
  </si>
  <si>
    <t>Monto Pendiente</t>
  </si>
  <si>
    <t>ESTADO (completo, pendiente, atrasado)</t>
  </si>
  <si>
    <t>EDEESTE</t>
  </si>
  <si>
    <t>PENDIENTE DE PAGO</t>
  </si>
  <si>
    <t>CLARO</t>
  </si>
  <si>
    <t>EDESUR</t>
  </si>
  <si>
    <t>MONTO PENDIENTE DE PAGO</t>
  </si>
  <si>
    <t>ELABORADO POR: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</si>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</sst>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8"/>
      <name val="Century Gothic"/>
      <family val="2"/>
    </font>
    <font>
      <b/>
      <sz val="18"/>
      <name val="Century Gothic"/>
      <family val="2"/>
    </font>
    <font>
      <sz val="16"/>
      <color rgb="FF000000"/>
      <name val="Times New Roman"/>
      <family val="1"/>
    </font>
    <font>
      <sz val="20"/>
      <name val="Arial"/>
      <family val="2"/>
    </font>
    <font>
      <b/>
      <sz val="12"/>
      <name val="Calibri Light"/>
      <family val="2"/>
    </font>
    <font>
      <sz val="16"/>
      <color theme="1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sz val="12"/>
      <name val="Times New Roman"/>
      <family val="1"/>
    </font>
    <font>
      <b/>
      <sz val="14"/>
      <name val="Aptos Narrow"/>
      <family val="2"/>
      <scheme val="minor"/>
    </font>
    <font>
      <b/>
      <sz val="14"/>
      <name val="Arial"/>
      <family val="2"/>
    </font>
    <font>
      <sz val="14"/>
      <color rgb="FF000000"/>
      <name val="Aptos Narrow"/>
      <family val="2"/>
      <scheme val="minor"/>
    </font>
    <font>
      <b/>
      <sz val="20"/>
      <color rgb="FF000000"/>
      <name val="Aptos Narrow"/>
      <family val="2"/>
      <scheme val="minor"/>
    </font>
    <font>
      <sz val="11"/>
      <color indexed="8"/>
      <name val="Calibri"/>
      <family val="2"/>
    </font>
    <font>
      <sz val="16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4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43" fontId="7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horizontal="right" vertical="center" wrapText="1"/>
    </xf>
    <xf numFmtId="14" fontId="8" fillId="0" borderId="4" xfId="0" applyNumberFormat="1" applyFont="1" applyBorder="1" applyAlignment="1">
      <alignment wrapText="1"/>
    </xf>
    <xf numFmtId="164" fontId="8" fillId="2" borderId="4" xfId="1" applyFont="1" applyFill="1" applyBorder="1" applyAlignment="1">
      <alignment vertical="center" wrapText="1"/>
    </xf>
    <xf numFmtId="164" fontId="9" fillId="2" borderId="4" xfId="1" applyFont="1" applyFill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/>
    </xf>
    <xf numFmtId="0" fontId="11" fillId="4" borderId="5" xfId="0" applyFont="1" applyFill="1" applyBorder="1"/>
    <xf numFmtId="0" fontId="11" fillId="4" borderId="6" xfId="0" applyFont="1" applyFill="1" applyBorder="1" applyAlignment="1">
      <alignment horizontal="center"/>
    </xf>
    <xf numFmtId="4" fontId="12" fillId="4" borderId="6" xfId="0" applyNumberFormat="1" applyFont="1" applyFill="1" applyBorder="1" applyAlignment="1">
      <alignment horizontal="right" vertical="center" wrapText="1"/>
    </xf>
    <xf numFmtId="0" fontId="13" fillId="4" borderId="7" xfId="0" applyFont="1" applyFill="1" applyBorder="1"/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/>
    </xf>
    <xf numFmtId="49" fontId="15" fillId="0" borderId="0" xfId="0" applyNumberFormat="1" applyFont="1" applyAlignment="1">
      <alignment horizontal="left"/>
    </xf>
    <xf numFmtId="0" fontId="8" fillId="4" borderId="0" xfId="0" applyFont="1" applyFill="1" applyAlignment="1">
      <alignment wrapText="1"/>
    </xf>
    <xf numFmtId="4" fontId="8" fillId="4" borderId="0" xfId="0" applyNumberFormat="1" applyFont="1" applyFill="1" applyAlignment="1">
      <alignment wrapText="1"/>
    </xf>
    <xf numFmtId="14" fontId="8" fillId="4" borderId="0" xfId="0" applyNumberFormat="1" applyFont="1" applyFill="1" applyAlignment="1">
      <alignment wrapText="1"/>
    </xf>
    <xf numFmtId="0" fontId="8" fillId="0" borderId="0" xfId="0" applyFont="1"/>
    <xf numFmtId="14" fontId="8" fillId="0" borderId="0" xfId="0" applyNumberFormat="1" applyFont="1"/>
    <xf numFmtId="0" fontId="16" fillId="0" borderId="0" xfId="0" applyFont="1"/>
    <xf numFmtId="0" fontId="8" fillId="0" borderId="0" xfId="0" applyFont="1" applyAlignment="1">
      <alignment wrapText="1"/>
    </xf>
    <xf numFmtId="4" fontId="8" fillId="0" borderId="0" xfId="0" applyNumberFormat="1" applyFont="1" applyAlignment="1">
      <alignment wrapText="1"/>
    </xf>
    <xf numFmtId="14" fontId="8" fillId="0" borderId="0" xfId="0" applyNumberFormat="1" applyFont="1" applyAlignment="1">
      <alignment wrapText="1"/>
    </xf>
    <xf numFmtId="0" fontId="8" fillId="4" borderId="0" xfId="0" applyFont="1" applyFill="1"/>
    <xf numFmtId="0" fontId="4" fillId="4" borderId="0" xfId="0" applyFont="1" applyFill="1" applyAlignment="1">
      <alignment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772085</xdr:colOff>
      <xdr:row>16</xdr:row>
      <xdr:rowOff>7844</xdr:rowOff>
    </xdr:from>
    <xdr:to>
      <xdr:col>2</xdr:col>
      <xdr:colOff>3259791</xdr:colOff>
      <xdr:row>16</xdr:row>
      <xdr:rowOff>9525</xdr:rowOff>
    </xdr:to>
    <xdr:cxnSp macro="">
      <xdr:nvCxnSpPr>
        <xdr:cNvPr id="2" name="Conector recto 1">
          <a:extLst>
            <a:ext uri="{FF2B5EF4-FFF2-40B4-BE49-F238E27FC236}">
              <a16:creationId xmlns:a16="http://schemas.microsoft.com/office/drawing/2014/main" id="{160C5ED3-093D-411A-9C18-FCD324208206}"/>
            </a:ext>
          </a:extLst>
        </xdr:cNvPr>
        <xdr:cNvCxnSpPr/>
      </xdr:nvCxnSpPr>
      <xdr:spPr>
        <a:xfrm>
          <a:off x="1381685" y="5237069"/>
          <a:ext cx="3459256" cy="168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1019735</xdr:colOff>
      <xdr:row>15</xdr:row>
      <xdr:rowOff>190499</xdr:rowOff>
    </xdr:from>
    <xdr:to>
      <xdr:col>9</xdr:col>
      <xdr:colOff>1591235</xdr:colOff>
      <xdr:row>16</xdr:row>
      <xdr:rowOff>11205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0D7CED14-1BB3-4636-83BC-068C224E296E}"/>
            </a:ext>
            <a:ext uri="{147F2762-F138-4A5C-976F-8EAC2B608ADB}">
              <a16:predDERef xmlns:a16="http://schemas.microsoft.com/office/drawing/2014/main" pred="{BA21849C-B90D-4CA9-83DE-B7D37A5F0A46}"/>
            </a:ext>
          </a:extLst>
        </xdr:cNvPr>
        <xdr:cNvCxnSpPr/>
      </xdr:nvCxnSpPr>
      <xdr:spPr>
        <a:xfrm>
          <a:off x="12402110" y="5229224"/>
          <a:ext cx="4695825" cy="112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docal.sharepoint.com/sites/contabilidad/Documentos%20compartidos/Compartida/CONTABILIDAD/CARPETA%202026/CUENTAS%20POR%20PAGAR/CUENTA%20POR%20PAGAR%20ABRIL%202026%20DF.xlsx" TargetMode="External"/><Relationship Id="rId1" Type="http://schemas.openxmlformats.org/officeDocument/2006/relationships/externalLinkPath" Target="https://indocal.sharepoint.com/sites/contabilidad/Documentos%20compartidos/Compartida/CONTABILIDAD/CARPETA%202026/CUENTAS%20POR%20PAGAR/CUENTA%20POR%20PAGAR%20ABRIL%202026%20D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XP ABRIL 2026"/>
      <sheetName val="CARGA FIJA ABRIL 2026"/>
      <sheetName val="LIB TRANSITO ABRIL 2026"/>
    </sheetNames>
    <sheetDataSet>
      <sheetData sheetId="0">
        <row r="8">
          <cell r="E8">
            <v>45923</v>
          </cell>
          <cell r="F8" t="str">
            <v>E450000006022</v>
          </cell>
          <cell r="G8" t="str">
            <v>DIPSA</v>
          </cell>
          <cell r="H8" t="str">
            <v>COMPRA DE GASOIL OPTIMO</v>
          </cell>
          <cell r="I8">
            <v>12105</v>
          </cell>
        </row>
        <row r="9">
          <cell r="E9">
            <v>45938</v>
          </cell>
          <cell r="F9" t="str">
            <v>B1500004818</v>
          </cell>
          <cell r="G9" t="str">
            <v>LABORATORIOS ORBIS</v>
          </cell>
          <cell r="H9" t="str">
            <v>COMPRA DE 70 BOTELLONES DE AGUA</v>
          </cell>
          <cell r="I9">
            <v>4060</v>
          </cell>
        </row>
        <row r="10">
          <cell r="E10">
            <v>46023</v>
          </cell>
          <cell r="F10" t="str">
            <v>INDOCAL-CCC-PEPU-2025-0005</v>
          </cell>
          <cell r="G10" t="str">
            <v>MARGARITA MARIA BUENO TORRES</v>
          </cell>
          <cell r="H10" t="str">
            <v>ALQUILER OFICINA REGIONAL NORTE ENE-ABR.2026</v>
          </cell>
          <cell r="I10">
            <v>708000</v>
          </cell>
        </row>
        <row r="11">
          <cell r="E11">
            <v>46078</v>
          </cell>
          <cell r="F11" t="str">
            <v>B1500000173</v>
          </cell>
          <cell r="G11" t="str">
            <v>PORTAFOLIO.DO</v>
          </cell>
          <cell r="H11" t="str">
            <v>COMPRA DE YOYOS Y PORTA CARNETS</v>
          </cell>
          <cell r="I11">
            <v>57348</v>
          </cell>
        </row>
        <row r="12">
          <cell r="E12">
            <v>46079</v>
          </cell>
          <cell r="F12" t="str">
            <v>E450000004642</v>
          </cell>
          <cell r="G12" t="str">
            <v>SIGMA</v>
          </cell>
          <cell r="H12" t="str">
            <v>COMPRA DE GASOIL OPTIMO</v>
          </cell>
          <cell r="I12">
            <v>13315.5</v>
          </cell>
        </row>
        <row r="13">
          <cell r="E13">
            <v>46084</v>
          </cell>
          <cell r="F13" t="str">
            <v>B1500000040</v>
          </cell>
          <cell r="G13" t="str">
            <v>FRESH FOOD</v>
          </cell>
          <cell r="H13" t="str">
            <v>SERVICIO DE ALIMENTACION</v>
          </cell>
          <cell r="I13">
            <v>0</v>
          </cell>
        </row>
        <row r="14">
          <cell r="E14">
            <v>46091</v>
          </cell>
          <cell r="F14" t="str">
            <v>E450000002738</v>
          </cell>
          <cell r="G14" t="str">
            <v>MAGNA MOTORS</v>
          </cell>
          <cell r="H14" t="str">
            <v>MANTENIMIENTO DE VEHICULOS</v>
          </cell>
          <cell r="I14">
            <v>35890</v>
          </cell>
        </row>
        <row r="15">
          <cell r="E15">
            <v>46098</v>
          </cell>
          <cell r="F15" t="str">
            <v>E450000002764</v>
          </cell>
          <cell r="G15" t="str">
            <v>MAGNA MOTORS</v>
          </cell>
          <cell r="H15" t="str">
            <v>MANTENIMIENTO DE VEHICULOS</v>
          </cell>
          <cell r="I15">
            <v>23640.27</v>
          </cell>
        </row>
        <row r="16">
          <cell r="E16">
            <v>46106</v>
          </cell>
          <cell r="F16" t="str">
            <v>UVO-CT-00004523</v>
          </cell>
          <cell r="G16" t="str">
            <v>OFICINA DE COORDINACION PRESID</v>
          </cell>
          <cell r="H16" t="str">
            <v>VIATICOS PEDRO MORTA Y VLADIMIR JIMENEZ</v>
          </cell>
          <cell r="I16">
            <v>180687.5</v>
          </cell>
        </row>
        <row r="17">
          <cell r="E17">
            <v>46106</v>
          </cell>
          <cell r="F17" t="str">
            <v>UVO-CT-00004544</v>
          </cell>
          <cell r="G17" t="str">
            <v>OFICINA DE COORDINACION PRESID</v>
          </cell>
          <cell r="H17" t="str">
            <v>VIATICOS A USA NESTOR MATOS, MERAIOT</v>
          </cell>
          <cell r="I17">
            <v>446880</v>
          </cell>
        </row>
        <row r="18">
          <cell r="E18">
            <v>46106</v>
          </cell>
          <cell r="F18" t="str">
            <v>UVO-CT-00004577</v>
          </cell>
          <cell r="G18" t="str">
            <v>OFICINA DE COORDINACION PRESID</v>
          </cell>
          <cell r="H18" t="str">
            <v>VIATICOS EDUARDO LLANO</v>
          </cell>
          <cell r="I18">
            <v>83344.800000000003</v>
          </cell>
        </row>
        <row r="19">
          <cell r="E19">
            <v>46118</v>
          </cell>
          <cell r="F19" t="str">
            <v>E450000004762</v>
          </cell>
          <cell r="G19" t="str">
            <v>SIGMA</v>
          </cell>
          <cell r="H19" t="str">
            <v>COMPRA DE TICKETS DE COMBUSTIBLE</v>
          </cell>
          <cell r="I19">
            <v>2000000</v>
          </cell>
        </row>
        <row r="20">
          <cell r="E20">
            <v>46119</v>
          </cell>
          <cell r="F20" t="str">
            <v>B1500000006</v>
          </cell>
          <cell r="G20" t="str">
            <v>EXPRESS MSAC</v>
          </cell>
          <cell r="H20" t="str">
            <v>COMPRA DESECHABLES</v>
          </cell>
          <cell r="I20">
            <v>7103</v>
          </cell>
        </row>
        <row r="21">
          <cell r="E21">
            <v>46119</v>
          </cell>
          <cell r="F21" t="str">
            <v>B1500000842</v>
          </cell>
          <cell r="G21" t="str">
            <v>WENDY´S MUEBLES</v>
          </cell>
          <cell r="H21" t="str">
            <v>COMPRA DE ELECTRODOMESTICOS</v>
          </cell>
          <cell r="I21">
            <v>58705</v>
          </cell>
        </row>
        <row r="22">
          <cell r="E22">
            <v>46119</v>
          </cell>
          <cell r="F22" t="str">
            <v>B1500000082</v>
          </cell>
          <cell r="G22" t="str">
            <v>JUNCO</v>
          </cell>
          <cell r="H22" t="str">
            <v>COMPRA DE PODIUM</v>
          </cell>
          <cell r="I22">
            <v>44200.3</v>
          </cell>
        </row>
        <row r="23">
          <cell r="E23">
            <v>46121</v>
          </cell>
          <cell r="F23" t="str">
            <v>E450000004777</v>
          </cell>
          <cell r="G23" t="str">
            <v>SIGMA</v>
          </cell>
          <cell r="H23" t="str">
            <v>COMPRA DE GASOIL OPTIMO</v>
          </cell>
          <cell r="I23">
            <v>77130</v>
          </cell>
        </row>
        <row r="24">
          <cell r="E24">
            <v>46122</v>
          </cell>
          <cell r="F24" t="str">
            <v>E450000000030</v>
          </cell>
          <cell r="G24" t="str">
            <v>DOS PUNTOS DE VISTA</v>
          </cell>
          <cell r="H24" t="str">
            <v>SERVICIO DE PUBLICIDAD</v>
          </cell>
          <cell r="I24">
            <v>566400</v>
          </cell>
        </row>
        <row r="25">
          <cell r="E25">
            <v>46125</v>
          </cell>
          <cell r="F25" t="str">
            <v>B1500000927</v>
          </cell>
          <cell r="G25" t="str">
            <v>INVERSIONES INOGAR</v>
          </cell>
          <cell r="H25" t="str">
            <v>COMPRA DE ELECTRODOMESTICOS</v>
          </cell>
          <cell r="I25">
            <v>48970</v>
          </cell>
        </row>
        <row r="26">
          <cell r="E26">
            <v>46126</v>
          </cell>
          <cell r="F26" t="str">
            <v>E450000004791</v>
          </cell>
          <cell r="G26" t="str">
            <v>SIGMA</v>
          </cell>
          <cell r="H26" t="str">
            <v>COMPRA DE GASOIL OPTIMO</v>
          </cell>
          <cell r="I26">
            <v>10644</v>
          </cell>
        </row>
        <row r="27">
          <cell r="E27">
            <v>46129</v>
          </cell>
          <cell r="F27" t="str">
            <v>B1500000031</v>
          </cell>
          <cell r="G27" t="str">
            <v>GRUPO L&amp;B</v>
          </cell>
          <cell r="H27" t="str">
            <v>SERVICIO DE ALQUILER DE IMPRESORAS</v>
          </cell>
          <cell r="I27">
            <v>6791.7</v>
          </cell>
        </row>
        <row r="28">
          <cell r="E28">
            <v>46132</v>
          </cell>
          <cell r="F28" t="str">
            <v>B1500001120</v>
          </cell>
          <cell r="G28" t="str">
            <v>GRISELDA MONTAS</v>
          </cell>
          <cell r="H28" t="str">
            <v>SERVICIO DE COFFE BREAK</v>
          </cell>
          <cell r="I28">
            <v>12213</v>
          </cell>
        </row>
        <row r="29">
          <cell r="E29">
            <v>46132</v>
          </cell>
          <cell r="F29" t="str">
            <v>B1500001121</v>
          </cell>
          <cell r="G29" t="str">
            <v>GRISELDA MONTAS</v>
          </cell>
          <cell r="H29" t="str">
            <v>SERVICIO DE COFFE BREAK</v>
          </cell>
          <cell r="I29">
            <v>16992</v>
          </cell>
        </row>
        <row r="30">
          <cell r="E30">
            <v>46132</v>
          </cell>
          <cell r="F30" t="str">
            <v>B1500000040</v>
          </cell>
          <cell r="G30" t="str">
            <v>FRESH FOOD</v>
          </cell>
          <cell r="H30" t="str">
            <v>SERVICIO DE ALIMENTACION</v>
          </cell>
          <cell r="I30">
            <v>536900</v>
          </cell>
        </row>
        <row r="31">
          <cell r="E31">
            <v>46133</v>
          </cell>
          <cell r="F31" t="str">
            <v>E450000000381</v>
          </cell>
          <cell r="G31" t="str">
            <v>GTG INDUSTRIAL</v>
          </cell>
          <cell r="H31" t="str">
            <v>COMPRA DE PAPEL TOALLA Y FUNDAS</v>
          </cell>
          <cell r="I31">
            <v>21712</v>
          </cell>
        </row>
        <row r="32">
          <cell r="E32">
            <v>46133</v>
          </cell>
          <cell r="F32" t="str">
            <v>E450000000522</v>
          </cell>
          <cell r="G32" t="str">
            <v>BDC SERRALLES</v>
          </cell>
          <cell r="H32" t="str">
            <v>SERVICIO DE CALIBRACION DE EQUIPOS</v>
          </cell>
          <cell r="I32">
            <v>1928364.63</v>
          </cell>
        </row>
        <row r="33">
          <cell r="E33">
            <v>46134</v>
          </cell>
          <cell r="F33" t="str">
            <v>B1500000218</v>
          </cell>
          <cell r="G33" t="str">
            <v>LA CASA DEL FOTOGRAFO</v>
          </cell>
          <cell r="H33" t="str">
            <v>COMPRA DE LENTES CAMARA FOTOGRAFICA</v>
          </cell>
          <cell r="I33">
            <v>160126</v>
          </cell>
        </row>
        <row r="34">
          <cell r="E34">
            <v>46135</v>
          </cell>
          <cell r="F34" t="str">
            <v>B1500000007</v>
          </cell>
          <cell r="G34" t="str">
            <v>EXPRESS MSAC</v>
          </cell>
          <cell r="H34" t="str">
            <v>COMPRA SOUVENIRS DIA DE LA SECRETARIA</v>
          </cell>
          <cell r="I34">
            <v>258050.2</v>
          </cell>
        </row>
        <row r="35">
          <cell r="E35">
            <v>46135</v>
          </cell>
          <cell r="F35" t="str">
            <v>B1500000657</v>
          </cell>
          <cell r="G35" t="str">
            <v>CENTRO AUTOMOTRIZ HNOS. ALVAREZ</v>
          </cell>
          <cell r="H35" t="str">
            <v>MANTENIMIENTO DE VEHICULOS</v>
          </cell>
          <cell r="I35">
            <v>231398</v>
          </cell>
        </row>
        <row r="36">
          <cell r="E36">
            <v>46136</v>
          </cell>
          <cell r="F36" t="str">
            <v>E450000000009</v>
          </cell>
          <cell r="G36" t="str">
            <v>FRESCO DEL HORNO</v>
          </cell>
          <cell r="H36" t="str">
            <v>COMPRA DE POSTRES</v>
          </cell>
          <cell r="I36">
            <v>5800</v>
          </cell>
        </row>
        <row r="37">
          <cell r="E37">
            <v>46136</v>
          </cell>
          <cell r="F37" t="str">
            <v>E450000000047</v>
          </cell>
          <cell r="G37" t="str">
            <v>ENFOQUE DIGITAL</v>
          </cell>
          <cell r="H37" t="str">
            <v>REPARACION DE CAMARA FOTOGRAFICA</v>
          </cell>
          <cell r="I37">
            <v>63130</v>
          </cell>
        </row>
        <row r="38">
          <cell r="E38">
            <v>46136</v>
          </cell>
          <cell r="F38" t="str">
            <v>E450000005933</v>
          </cell>
          <cell r="G38" t="str">
            <v>SENASA</v>
          </cell>
          <cell r="H38" t="str">
            <v>SEGURO EMPLEADOS</v>
          </cell>
          <cell r="I38">
            <v>403959</v>
          </cell>
        </row>
        <row r="39">
          <cell r="E39">
            <v>46136</v>
          </cell>
          <cell r="F39" t="str">
            <v>E450000001506</v>
          </cell>
          <cell r="G39" t="str">
            <v>BONANZA DOMINICANA</v>
          </cell>
          <cell r="H39" t="str">
            <v>MANTENIMIENTO DE VEHICULOS</v>
          </cell>
          <cell r="I39">
            <v>10732.43</v>
          </cell>
        </row>
        <row r="40">
          <cell r="E40">
            <v>46139</v>
          </cell>
          <cell r="F40" t="str">
            <v>E450000109334</v>
          </cell>
          <cell r="G40" t="str">
            <v>CLARO</v>
          </cell>
          <cell r="H40" t="str">
            <v>SERV. TELEFONICO</v>
          </cell>
          <cell r="I40">
            <v>123020.92</v>
          </cell>
        </row>
        <row r="41">
          <cell r="E41">
            <v>46140</v>
          </cell>
          <cell r="F41" t="str">
            <v>E450000024226</v>
          </cell>
          <cell r="G41" t="str">
            <v>AGUA PLANETA AZUL</v>
          </cell>
          <cell r="H41" t="str">
            <v>COMPRA DE BOTELLONES DE AGUA</v>
          </cell>
          <cell r="I41">
            <v>6750</v>
          </cell>
        </row>
        <row r="42">
          <cell r="E42">
            <v>46142</v>
          </cell>
          <cell r="F42" t="str">
            <v>B1500001095</v>
          </cell>
          <cell r="G42" t="str">
            <v xml:space="preserve">FR MULTISERVICIOS </v>
          </cell>
          <cell r="H42" t="str">
            <v>SERVICIO DE IMPRESIÓN FORMULARIOS INSTITUCIONALES</v>
          </cell>
          <cell r="I42">
            <v>63700.22</v>
          </cell>
        </row>
        <row r="43">
          <cell r="E43">
            <v>46142</v>
          </cell>
          <cell r="F43" t="str">
            <v>E450000109615</v>
          </cell>
          <cell r="G43" t="str">
            <v>EDESUR</v>
          </cell>
          <cell r="H43" t="str">
            <v>SERV. DE ENERGIA ELECTRICA</v>
          </cell>
          <cell r="I43">
            <v>283268.71999999997</v>
          </cell>
        </row>
        <row r="72">
          <cell r="F72" t="str">
            <v>E450000075848</v>
          </cell>
          <cell r="G72" t="str">
            <v>EDEESTE</v>
          </cell>
          <cell r="H72" t="str">
            <v>SERV. DE ENERGIA ELECTRICA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8F7FF-BCAE-4535-9A5F-22B8E37AE21D}">
  <dimension ref="A3:K31"/>
  <sheetViews>
    <sheetView tabSelected="1" zoomScaleNormal="100" workbookViewId="0">
      <selection activeCell="E19" sqref="E19"/>
    </sheetView>
  </sheetViews>
  <sheetFormatPr baseColWidth="10" defaultColWidth="9.140625" defaultRowHeight="15" x14ac:dyDescent="0.25"/>
  <cols>
    <col min="2" max="2" width="31.28515625" customWidth="1"/>
    <col min="3" max="3" width="32.140625" customWidth="1"/>
    <col min="4" max="4" width="44.5703125" customWidth="1"/>
    <col min="5" max="5" width="32.140625" customWidth="1"/>
    <col min="6" max="10" width="21.42578125" customWidth="1"/>
  </cols>
  <sheetData>
    <row r="3" spans="1:11" ht="34.5" x14ac:dyDescent="0.25">
      <c r="B3" s="1" t="s">
        <v>0</v>
      </c>
      <c r="C3" s="1"/>
      <c r="D3" s="1"/>
      <c r="E3" s="1"/>
      <c r="F3" s="1"/>
      <c r="G3" s="1"/>
      <c r="H3" s="1"/>
      <c r="I3" s="1"/>
      <c r="J3" s="1"/>
    </row>
    <row r="4" spans="1:11" ht="22.5" x14ac:dyDescent="0.25">
      <c r="B4" s="2" t="s">
        <v>1</v>
      </c>
      <c r="C4" s="2"/>
      <c r="D4" s="2"/>
      <c r="E4" s="2"/>
      <c r="F4" s="2"/>
      <c r="G4" s="2"/>
      <c r="H4" s="2"/>
      <c r="I4" s="2"/>
      <c r="J4" s="2"/>
    </row>
    <row r="5" spans="1:11" ht="22.5" x14ac:dyDescent="0.25">
      <c r="B5" s="2" t="s">
        <v>2</v>
      </c>
      <c r="C5" s="2"/>
      <c r="D5" s="2"/>
      <c r="E5" s="2"/>
      <c r="F5" s="2"/>
      <c r="G5" s="2"/>
      <c r="H5" s="2"/>
      <c r="I5" s="2"/>
      <c r="J5" s="2"/>
    </row>
    <row r="6" spans="1:11" ht="25.5" x14ac:dyDescent="0.25">
      <c r="B6" s="3"/>
      <c r="C6" s="4"/>
      <c r="D6" s="5"/>
      <c r="E6" s="6"/>
      <c r="F6" s="7"/>
      <c r="G6" s="6"/>
      <c r="H6" s="6"/>
      <c r="I6" s="6"/>
      <c r="J6" s="6"/>
    </row>
    <row r="7" spans="1:11" ht="15.75" thickBot="1" x14ac:dyDescent="0.3">
      <c r="D7" s="8"/>
    </row>
    <row r="8" spans="1:11" ht="63" x14ac:dyDescent="0.25">
      <c r="B8" s="9" t="s">
        <v>3</v>
      </c>
      <c r="C8" s="10" t="s">
        <v>4</v>
      </c>
      <c r="D8" s="9" t="s">
        <v>5</v>
      </c>
      <c r="E8" s="9" t="s">
        <v>6</v>
      </c>
      <c r="F8" s="9" t="s">
        <v>7</v>
      </c>
      <c r="G8" s="9" t="s">
        <v>8</v>
      </c>
      <c r="H8" s="9" t="s">
        <v>9</v>
      </c>
      <c r="I8" s="9" t="s">
        <v>10</v>
      </c>
      <c r="J8" s="11" t="s">
        <v>11</v>
      </c>
    </row>
    <row r="9" spans="1:11" ht="40.5" hidden="1" x14ac:dyDescent="0.3">
      <c r="A9" s="12"/>
      <c r="B9" s="13" t="str">
        <f>+_xlfn.XLOOKUP(C9,'[1]CXP ABRIL 2026'!G7:G80,'[1]CXP ABRIL 2026'!F7:F80)</f>
        <v>E450000075848</v>
      </c>
      <c r="C9" s="14" t="s">
        <v>12</v>
      </c>
      <c r="D9" s="13" t="str">
        <f>+_xlfn.XLOOKUP(C9,'[1]CXP ABRIL 2026'!G7:G80,'[1]CXP ABRIL 2026'!H7:H80)</f>
        <v>SERV. DE ENERGIA ELECTRICA</v>
      </c>
      <c r="E9" s="15">
        <f>+_xlfn.XLOOKUP(B9,'[1]CXP ABRIL 2026'!F$7:F$80,'[1]CXP ABRIL 2026'!I$7:I$80)</f>
        <v>0</v>
      </c>
      <c r="F9" s="16" cm="1">
        <f t="array" ref="F9">+_xlfn.XLOOKUP(B9,'[1]CXP ABRIL 2026'!F7:F$80,'[1]CXP ABRIL 2026'!E7:E$80)</f>
        <v>0</v>
      </c>
      <c r="G9" s="17">
        <f>+F9+30</f>
        <v>30</v>
      </c>
      <c r="H9" s="18">
        <v>0</v>
      </c>
      <c r="I9" s="19">
        <f>+E9</f>
        <v>0</v>
      </c>
      <c r="J9" s="20" t="s">
        <v>13</v>
      </c>
      <c r="K9" s="12"/>
    </row>
    <row r="10" spans="1:11" ht="31.5" x14ac:dyDescent="0.3">
      <c r="A10" s="12"/>
      <c r="B10" s="13" t="str">
        <f>+_xlfn.XLOOKUP(C10,'[1]CXP ABRIL 2026'!G8:G80,'[1]CXP ABRIL 2026'!F8:F80)</f>
        <v>E450000109334</v>
      </c>
      <c r="C10" s="14" t="s">
        <v>14</v>
      </c>
      <c r="D10" s="13" t="str">
        <f>+_xlfn.XLOOKUP(C10,'[1]CXP ABRIL 2026'!G8:G80,'[1]CXP ABRIL 2026'!H8:H80)</f>
        <v>SERV. TELEFONICO</v>
      </c>
      <c r="E10" s="15">
        <f>+_xlfn.XLOOKUP(B10,'[1]CXP ABRIL 2026'!F$7:F$80,'[1]CXP ABRIL 2026'!I$7:I$80)</f>
        <v>123020.92</v>
      </c>
      <c r="F10" s="16" cm="1">
        <f t="array" ref="F10">+_xlfn.XLOOKUP(B10,'[1]CXP ABRIL 2026'!F8:F$80,'[1]CXP ABRIL 2026'!E8:E$80)</f>
        <v>46139</v>
      </c>
      <c r="G10" s="17">
        <f t="shared" ref="G10:G11" si="0">+F10+30</f>
        <v>46169</v>
      </c>
      <c r="H10" s="18">
        <v>0</v>
      </c>
      <c r="I10" s="19">
        <f t="shared" ref="I10:I11" si="1">+E10</f>
        <v>123020.92</v>
      </c>
      <c r="J10" s="20" t="s">
        <v>13</v>
      </c>
      <c r="K10" s="12"/>
    </row>
    <row r="11" spans="1:11" ht="40.5" x14ac:dyDescent="0.3">
      <c r="A11" s="12"/>
      <c r="B11" s="13" t="str">
        <f>+_xlfn.XLOOKUP(C11,'[1]CXP ABRIL 2026'!G9:G80,'[1]CXP ABRIL 2026'!F9:F80)</f>
        <v>E450000109615</v>
      </c>
      <c r="C11" s="21" t="s">
        <v>15</v>
      </c>
      <c r="D11" s="13" t="str">
        <f>+_xlfn.XLOOKUP(C11,'[1]CXP ABRIL 2026'!G9:G81,'[1]CXP ABRIL 2026'!H9:H81)</f>
        <v>SERV. DE ENERGIA ELECTRICA</v>
      </c>
      <c r="E11" s="15">
        <f>+_xlfn.XLOOKUP(B11,'[1]CXP ABRIL 2026'!F$7:F$80,'[1]CXP ABRIL 2026'!I$7:I$80)</f>
        <v>283268.71999999997</v>
      </c>
      <c r="F11" s="16" cm="1">
        <f t="array" ref="F11">+_xlfn.XLOOKUP(B11,'[1]CXP ABRIL 2026'!F9:F$80,'[1]CXP ABRIL 2026'!E9:E$80)</f>
        <v>46142</v>
      </c>
      <c r="G11" s="17">
        <f t="shared" si="0"/>
        <v>46172</v>
      </c>
      <c r="H11" s="18">
        <v>0</v>
      </c>
      <c r="I11" s="19">
        <f t="shared" si="1"/>
        <v>283268.71999999997</v>
      </c>
      <c r="J11" s="20" t="s">
        <v>13</v>
      </c>
      <c r="K11" s="12"/>
    </row>
    <row r="12" spans="1:11" ht="40.5" x14ac:dyDescent="0.3">
      <c r="A12" s="12"/>
      <c r="B12" s="13" t="str">
        <f>+'[1]CXP ABRIL 2026'!F10</f>
        <v>INDOCAL-CCC-PEPU-2025-0005</v>
      </c>
      <c r="C12" s="13" t="str">
        <f>+'[1]CXP ABRIL 2026'!G10</f>
        <v>MARGARITA MARIA BUENO TORRES</v>
      </c>
      <c r="D12" s="13" t="str">
        <f>+'[1]CXP ABRIL 2026'!H10</f>
        <v>ALQUILER OFICINA REGIONAL NORTE ENE-ABR.2026</v>
      </c>
      <c r="E12" s="15">
        <f>+'[1]CXP ABRIL 2026'!I10</f>
        <v>708000</v>
      </c>
      <c r="F12" s="16">
        <f>+F11</f>
        <v>46142</v>
      </c>
      <c r="G12" s="17">
        <f>+F12+30</f>
        <v>46172</v>
      </c>
      <c r="H12" s="18">
        <v>0</v>
      </c>
      <c r="I12" s="19">
        <f>+E12</f>
        <v>708000</v>
      </c>
      <c r="J12" s="20" t="s">
        <v>13</v>
      </c>
      <c r="K12" s="12"/>
    </row>
    <row r="13" spans="1:11" ht="19.5" thickBot="1" x14ac:dyDescent="0.35">
      <c r="B13" s="22" t="s">
        <v>16</v>
      </c>
      <c r="C13" s="23"/>
      <c r="D13" s="23"/>
      <c r="E13" s="24">
        <f>SUM(E9:E12)</f>
        <v>1114289.6399999999</v>
      </c>
      <c r="F13" s="23"/>
      <c r="G13" s="24"/>
      <c r="H13" s="24"/>
      <c r="I13" s="24">
        <f>SUM(I9:I12)</f>
        <v>1114289.6399999999</v>
      </c>
      <c r="J13" s="25"/>
    </row>
    <row r="14" spans="1:11" ht="25.5" x14ac:dyDescent="0.35">
      <c r="B14" s="5"/>
      <c r="C14" s="4"/>
      <c r="D14" s="5"/>
      <c r="E14" s="5"/>
      <c r="F14" s="7"/>
      <c r="G14" s="5"/>
      <c r="H14" s="5"/>
      <c r="I14" s="26"/>
      <c r="J14" s="5"/>
    </row>
    <row r="15" spans="1:11" ht="25.5" x14ac:dyDescent="0.35">
      <c r="B15" s="5"/>
      <c r="C15" s="4"/>
      <c r="D15" s="5"/>
      <c r="E15" s="5"/>
      <c r="F15" s="7"/>
      <c r="G15" s="5"/>
      <c r="H15" s="5"/>
      <c r="I15" s="26"/>
      <c r="J15" s="5"/>
    </row>
    <row r="16" spans="1:11" x14ac:dyDescent="0.25">
      <c r="D16" s="8"/>
    </row>
    <row r="17" spans="2:11" ht="26.25" x14ac:dyDescent="0.25">
      <c r="B17" s="27" t="s">
        <v>17</v>
      </c>
      <c r="C17" s="27"/>
      <c r="D17" s="27"/>
      <c r="E17" s="27"/>
      <c r="F17" s="27"/>
      <c r="G17" s="27"/>
      <c r="H17" s="28" t="s">
        <v>18</v>
      </c>
      <c r="I17" s="28"/>
      <c r="J17" s="28"/>
    </row>
    <row r="19" spans="2:11" x14ac:dyDescent="0.25">
      <c r="D19" s="29"/>
    </row>
    <row r="20" spans="2:11" x14ac:dyDescent="0.25">
      <c r="D20" s="29"/>
    </row>
    <row r="21" spans="2:11" ht="21" x14ac:dyDescent="0.35">
      <c r="B21" s="30"/>
      <c r="C21" s="30"/>
      <c r="D21" s="31"/>
      <c r="E21" s="32"/>
      <c r="F21" s="32"/>
      <c r="G21" s="33"/>
      <c r="H21" s="34"/>
      <c r="I21" s="34"/>
      <c r="J21" s="35"/>
    </row>
    <row r="22" spans="2:11" ht="21" x14ac:dyDescent="0.35">
      <c r="B22" s="33"/>
      <c r="C22" s="36"/>
      <c r="D22" s="36"/>
      <c r="E22" s="37"/>
      <c r="F22" s="38"/>
      <c r="G22" s="33"/>
      <c r="H22" s="34"/>
      <c r="I22" s="34"/>
      <c r="J22" s="35"/>
    </row>
    <row r="23" spans="2:11" x14ac:dyDescent="0.25">
      <c r="D23" s="29"/>
    </row>
    <row r="24" spans="2:11" ht="20.25" x14ac:dyDescent="0.3">
      <c r="B24" s="39"/>
      <c r="C24" s="30"/>
      <c r="D24" s="40"/>
      <c r="E24" s="31"/>
      <c r="F24" s="32"/>
      <c r="G24" s="32"/>
      <c r="H24" s="31"/>
    </row>
    <row r="25" spans="2:11" x14ac:dyDescent="0.25">
      <c r="D25" s="29"/>
    </row>
    <row r="26" spans="2:11" x14ac:dyDescent="0.25">
      <c r="D26" s="29"/>
    </row>
    <row r="28" spans="2:11" ht="21" x14ac:dyDescent="0.35">
      <c r="K28" s="35"/>
    </row>
    <row r="29" spans="2:11" ht="21" x14ac:dyDescent="0.35">
      <c r="K29" s="35"/>
    </row>
    <row r="30" spans="2:11" ht="21" x14ac:dyDescent="0.35">
      <c r="K30" s="35"/>
    </row>
    <row r="31" spans="2:11" ht="21" x14ac:dyDescent="0.35">
      <c r="K31" s="35"/>
    </row>
  </sheetData>
  <mergeCells count="6">
    <mergeCell ref="B3:J3"/>
    <mergeCell ref="B4:J4"/>
    <mergeCell ref="B5:J5"/>
    <mergeCell ref="B17:C17"/>
    <mergeCell ref="D17:G17"/>
    <mergeCell ref="H17:J17"/>
  </mergeCells>
  <pageMargins left="0.7" right="0.7" top="0.75" bottom="0.75" header="0.3" footer="0.3"/>
  <pageSetup paperSize="5" scale="6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CARGA FIJA ABRIL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Hernán Torres</dc:creator>
  <cp:lastModifiedBy>Alberto Hernán Torres</cp:lastModifiedBy>
  <dcterms:created xsi:type="dcterms:W3CDTF">2026-05-14T16:44:40Z</dcterms:created>
  <dcterms:modified xsi:type="dcterms:W3CDTF">2026-05-14T16:45:14Z</dcterms:modified>
</cp:coreProperties>
</file>