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indocal-my.sharepoint.com/personal/ahernan_indocal_gob_do/Documents/Escritorio/"/>
    </mc:Choice>
  </mc:AlternateContent>
  <xr:revisionPtr revIDLastSave="0" documentId="8_{3C05DF8A-B245-4650-92AD-49418A9BA206}" xr6:coauthVersionLast="47" xr6:coauthVersionMax="47" xr10:uidLastSave="{00000000-0000-0000-0000-000000000000}"/>
  <bookViews>
    <workbookView xWindow="-120" yWindow="-120" windowWidth="29040" windowHeight="15840" xr2:uid="{D8B16384-7F16-4B20-AF8E-32BD4E497D42}"/>
  </bookViews>
  <sheets>
    <sheet name="ABRIL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91" i="1" l="1"/>
  <c r="F92" i="1" s="1"/>
  <c r="F79" i="1"/>
  <c r="F70" i="1"/>
  <c r="F81" i="1" s="1"/>
  <c r="F15" i="1" s="1"/>
  <c r="F20" i="1" s="1"/>
  <c r="F27" i="1" s="1"/>
  <c r="F36" i="1"/>
  <c r="F23" i="1"/>
  <c r="F25" i="1" s="1"/>
  <c r="F18" i="1"/>
  <c r="F39" i="1" l="1"/>
  <c r="F40" i="1" s="1"/>
  <c r="F41" i="1" s="1"/>
  <c r="G95" i="1" s="1"/>
  <c r="G94" i="1"/>
  <c r="G96" i="1" l="1"/>
</calcChain>
</file>

<file path=xl/sharedStrings.xml><?xml version="1.0" encoding="utf-8"?>
<sst xmlns="http://schemas.openxmlformats.org/spreadsheetml/2006/main" count="65" uniqueCount="60">
  <si>
    <t>INSTITUTO DOMINICANO PARA LA CALIDAD</t>
  </si>
  <si>
    <t>CREADO MEDIANTE LA LEY 166-12</t>
  </si>
  <si>
    <t>Estado de Situación Financiera</t>
  </si>
  <si>
    <t>al 30 de abril del 2026</t>
  </si>
  <si>
    <t>(Valores en RD$)</t>
  </si>
  <si>
    <t xml:space="preserve">Activos </t>
  </si>
  <si>
    <t>Activos corrientes</t>
  </si>
  <si>
    <t xml:space="preserve">    Efectivo y equivalentes de efectivo (ver nota 1)</t>
  </si>
  <si>
    <t xml:space="preserve">    Cuentas por cobrar a corto plazo (ver nota 2)</t>
  </si>
  <si>
    <t xml:space="preserve">    Inventarios (ver nota 3)</t>
  </si>
  <si>
    <t xml:space="preserve">    Pagos anticipados (ver nota 4)</t>
  </si>
  <si>
    <t xml:space="preserve">    Bienes de uso neto (ver nota 5)</t>
  </si>
  <si>
    <t>Total activos corrientes</t>
  </si>
  <si>
    <t>RD$</t>
  </si>
  <si>
    <t>Activos no corrientes</t>
  </si>
  <si>
    <t xml:space="preserve">    Propiedad, planta y equipo, neto (ver nota 6)</t>
  </si>
  <si>
    <t xml:space="preserve">   Activos Intangibles (ver nota 7)</t>
  </si>
  <si>
    <t>Total activos no corrientes</t>
  </si>
  <si>
    <t>Total activos</t>
  </si>
  <si>
    <t>Pasivos</t>
  </si>
  <si>
    <t>Pasivos corrientes</t>
  </si>
  <si>
    <t xml:space="preserve">    Cuentas por pagar a corto plazo (ver nota 8)</t>
  </si>
  <si>
    <t xml:space="preserve">Préstamos a corto plazo </t>
  </si>
  <si>
    <t xml:space="preserve">    Beneficios a empleados a corto plazo ( ver nota 8)</t>
  </si>
  <si>
    <t xml:space="preserve">Retenciones y acumulaciones por pagar </t>
  </si>
  <si>
    <t xml:space="preserve">    Otros pasivos corrientes </t>
  </si>
  <si>
    <t>Total pasivos</t>
  </si>
  <si>
    <t>Activos netos/ patrimonio</t>
  </si>
  <si>
    <t xml:space="preserve">    Activos netos / patrimonio  (ver nota 9)</t>
  </si>
  <si>
    <t>Total activos netos / patrimonio</t>
  </si>
  <si>
    <t>Total pasivos y activos netos /patrimonio</t>
  </si>
  <si>
    <t>Nestor Julio Matos Ureña</t>
  </si>
  <si>
    <t>Director General</t>
  </si>
  <si>
    <t>Yevalyn Montero</t>
  </si>
  <si>
    <t xml:space="preserve">              Maria Ogando</t>
  </si>
  <si>
    <t>Enc. Dpto. Contabilidad</t>
  </si>
  <si>
    <t xml:space="preserve">              Directora Financiera</t>
  </si>
  <si>
    <t>Detalle  del Efectivo y equivalentes de efectivo (nota 1)</t>
  </si>
  <si>
    <t>CTA: OPERATIVA</t>
  </si>
  <si>
    <t>CTA: FRI 9829</t>
  </si>
  <si>
    <t>CTA: FRI 1085</t>
  </si>
  <si>
    <t>ING EN TRANSITO</t>
  </si>
  <si>
    <t>Disponibilidad interna (caja chica)</t>
  </si>
  <si>
    <t>TOTAL:</t>
  </si>
  <si>
    <t>DISP. POR SUB CTA. (ver resumen de disponibilidad)</t>
  </si>
  <si>
    <t>CTA: EURO</t>
  </si>
  <si>
    <t>CTA: DOLARES</t>
  </si>
  <si>
    <t>0100171000</t>
  </si>
  <si>
    <t>0100171001</t>
  </si>
  <si>
    <t>Libramientos en transito</t>
  </si>
  <si>
    <t xml:space="preserve">TOTAL GENERAL </t>
  </si>
  <si>
    <t>Detalle del patrimonio al 30/04/2026 (nota 9)</t>
  </si>
  <si>
    <t xml:space="preserve">    Capital</t>
  </si>
  <si>
    <t>este valos no se toca</t>
  </si>
  <si>
    <t xml:space="preserve">    Resultados positivos (ahorro) / negativos (desahorro)</t>
  </si>
  <si>
    <t>el resultado final estado de resultado</t>
  </si>
  <si>
    <t xml:space="preserve">    Resultados acumulados</t>
  </si>
  <si>
    <t>se suma o se resta lo negativo</t>
  </si>
  <si>
    <t>Preparado por:</t>
  </si>
  <si>
    <t>Aprobado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</si>
</sst>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_-* #,##0.00\ _P_t_s_-;\-* #,##0.00\ _P_t_s_-;_-* &quot;-&quot;??\ _P_t_s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Times New Roman"/>
      <family val="1"/>
    </font>
    <font>
      <b/>
      <sz val="11"/>
      <color rgb="FFFF0000"/>
      <name val="Times New Roman"/>
      <family val="1"/>
    </font>
    <font>
      <b/>
      <sz val="14"/>
      <name val="Times New Roman"/>
      <family val="1"/>
    </font>
    <font>
      <sz val="12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sz val="14"/>
      <color rgb="FFFF0000"/>
      <name val="Times New Roman"/>
      <family val="1"/>
    </font>
    <font>
      <sz val="14"/>
      <name val="Times New Roman"/>
      <family val="1"/>
    </font>
    <font>
      <sz val="14"/>
      <color rgb="FF000000"/>
      <name val="Times New Roman"/>
      <family val="1"/>
    </font>
    <font>
      <b/>
      <sz val="14"/>
      <color rgb="FFFF0000"/>
      <name val="Times New Roman"/>
      <family val="1"/>
    </font>
    <font>
      <sz val="12"/>
      <name val="Arial"/>
      <family val="2"/>
    </font>
    <font>
      <sz val="12"/>
      <color rgb="FFFF0000"/>
      <name val="Arial"/>
      <family val="2"/>
    </font>
    <font>
      <b/>
      <sz val="9"/>
      <name val="Times New Roman"/>
      <family val="1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Times New Roman"/>
      <family val="1"/>
    </font>
    <font>
      <sz val="12"/>
      <color rgb="FFFF0000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/>
  </cellStyleXfs>
  <cellXfs count="104">
    <xf numFmtId="0" fontId="0" fillId="0" borderId="0" xfId="0"/>
    <xf numFmtId="0" fontId="0" fillId="2" borderId="0" xfId="0" applyFill="1"/>
    <xf numFmtId="0" fontId="5" fillId="2" borderId="0" xfId="2" applyFont="1" applyFill="1" applyAlignment="1">
      <alignment horizontal="center"/>
    </xf>
    <xf numFmtId="0" fontId="6" fillId="2" borderId="0" xfId="2" applyFont="1" applyFill="1" applyAlignment="1">
      <alignment horizontal="center"/>
    </xf>
    <xf numFmtId="0" fontId="7" fillId="2" borderId="0" xfId="2" applyFont="1" applyFill="1" applyAlignment="1">
      <alignment horizontal="center"/>
    </xf>
    <xf numFmtId="0" fontId="7" fillId="3" borderId="0" xfId="2" applyFont="1" applyFill="1" applyAlignment="1">
      <alignment horizontal="center"/>
    </xf>
    <xf numFmtId="0" fontId="8" fillId="0" borderId="0" xfId="0" applyFont="1"/>
    <xf numFmtId="0" fontId="8" fillId="2" borderId="0" xfId="0" applyFont="1" applyFill="1"/>
    <xf numFmtId="0" fontId="9" fillId="2" borderId="0" xfId="2" applyFont="1" applyFill="1"/>
    <xf numFmtId="0" fontId="10" fillId="2" borderId="0" xfId="2" applyFont="1" applyFill="1" applyAlignment="1">
      <alignment horizontal="center"/>
    </xf>
    <xf numFmtId="0" fontId="7" fillId="2" borderId="0" xfId="2" applyFont="1" applyFill="1"/>
    <xf numFmtId="0" fontId="11" fillId="2" borderId="0" xfId="2" applyFont="1" applyFill="1"/>
    <xf numFmtId="0" fontId="12" fillId="2" borderId="0" xfId="2" applyFont="1" applyFill="1"/>
    <xf numFmtId="164" fontId="13" fillId="0" borderId="0" xfId="1" applyFont="1" applyFill="1" applyBorder="1" applyAlignment="1">
      <alignment horizontal="right"/>
    </xf>
    <xf numFmtId="164" fontId="0" fillId="2" borderId="0" xfId="0" applyNumberFormat="1" applyFill="1"/>
    <xf numFmtId="0" fontId="7" fillId="2" borderId="0" xfId="0" applyFont="1" applyFill="1" applyAlignment="1">
      <alignment horizontal="right"/>
    </xf>
    <xf numFmtId="164" fontId="7" fillId="2" borderId="1" xfId="1" applyFont="1" applyFill="1" applyBorder="1" applyAlignment="1">
      <alignment horizontal="right"/>
    </xf>
    <xf numFmtId="164" fontId="11" fillId="2" borderId="0" xfId="1" applyFont="1" applyFill="1" applyAlignment="1">
      <alignment horizontal="right"/>
    </xf>
    <xf numFmtId="165" fontId="0" fillId="0" borderId="0" xfId="0" applyNumberFormat="1"/>
    <xf numFmtId="164" fontId="13" fillId="0" borderId="0" xfId="1" applyFont="1" applyFill="1" applyAlignment="1">
      <alignment horizontal="right"/>
    </xf>
    <xf numFmtId="164" fontId="12" fillId="0" borderId="2" xfId="1" applyFont="1" applyFill="1" applyBorder="1" applyAlignment="1">
      <alignment horizontal="right"/>
    </xf>
    <xf numFmtId="164" fontId="14" fillId="2" borderId="0" xfId="1" applyFont="1" applyFill="1" applyBorder="1" applyAlignment="1">
      <alignment horizontal="right"/>
    </xf>
    <xf numFmtId="164" fontId="7" fillId="2" borderId="3" xfId="1" applyFont="1" applyFill="1" applyBorder="1" applyAlignment="1">
      <alignment horizontal="right"/>
    </xf>
    <xf numFmtId="164" fontId="0" fillId="0" borderId="0" xfId="0" applyNumberFormat="1"/>
    <xf numFmtId="164" fontId="14" fillId="2" borderId="0" xfId="1" applyFont="1" applyFill="1"/>
    <xf numFmtId="0" fontId="12" fillId="2" borderId="0" xfId="0" applyFont="1" applyFill="1" applyAlignment="1">
      <alignment horizontal="right"/>
    </xf>
    <xf numFmtId="164" fontId="13" fillId="2" borderId="0" xfId="1" applyFont="1" applyFill="1" applyAlignment="1">
      <alignment horizontal="right"/>
    </xf>
    <xf numFmtId="164" fontId="13" fillId="2" borderId="0" xfId="1" applyFont="1" applyFill="1" applyBorder="1" applyAlignment="1">
      <alignment horizontal="right"/>
    </xf>
    <xf numFmtId="164" fontId="11" fillId="2" borderId="0" xfId="1" applyFont="1" applyFill="1" applyBorder="1" applyAlignment="1">
      <alignment horizontal="right"/>
    </xf>
    <xf numFmtId="166" fontId="0" fillId="0" borderId="0" xfId="0" applyNumberFormat="1"/>
    <xf numFmtId="164" fontId="12" fillId="2" borderId="2" xfId="1" applyFont="1" applyFill="1" applyBorder="1" applyAlignment="1">
      <alignment horizontal="right"/>
    </xf>
    <xf numFmtId="164" fontId="7" fillId="2" borderId="4" xfId="1" applyFont="1" applyFill="1" applyBorder="1" applyAlignment="1">
      <alignment horizontal="right"/>
    </xf>
    <xf numFmtId="43" fontId="0" fillId="2" borderId="0" xfId="0" applyNumberFormat="1" applyFill="1"/>
    <xf numFmtId="164" fontId="7" fillId="2" borderId="2" xfId="1" applyFont="1" applyFill="1" applyBorder="1" applyAlignment="1">
      <alignment horizontal="right"/>
    </xf>
    <xf numFmtId="164" fontId="7" fillId="2" borderId="5" xfId="1" applyFont="1" applyFill="1" applyBorder="1" applyAlignment="1">
      <alignment horizontal="right"/>
    </xf>
    <xf numFmtId="43" fontId="0" fillId="0" borderId="0" xfId="0" applyNumberFormat="1"/>
    <xf numFmtId="0" fontId="15" fillId="2" borderId="0" xfId="2" applyFont="1" applyFill="1"/>
    <xf numFmtId="164" fontId="16" fillId="2" borderId="0" xfId="1" applyFont="1" applyFill="1" applyBorder="1"/>
    <xf numFmtId="0" fontId="9" fillId="2" borderId="0" xfId="2" applyFont="1" applyFill="1" applyAlignment="1">
      <alignment horizontal="center"/>
    </xf>
    <xf numFmtId="164" fontId="16" fillId="2" borderId="0" xfId="2" applyNumberFormat="1" applyFont="1" applyFill="1"/>
    <xf numFmtId="0" fontId="2" fillId="2" borderId="0" xfId="0" applyFont="1" applyFill="1"/>
    <xf numFmtId="0" fontId="9" fillId="0" borderId="0" xfId="2" applyFont="1" applyAlignment="1">
      <alignment horizontal="center"/>
    </xf>
    <xf numFmtId="0" fontId="9" fillId="0" borderId="0" xfId="2" applyFont="1"/>
    <xf numFmtId="0" fontId="12" fillId="2" borderId="0" xfId="2" applyFont="1" applyFill="1" applyAlignment="1">
      <alignment horizontal="center"/>
    </xf>
    <xf numFmtId="0" fontId="17" fillId="2" borderId="0" xfId="2" applyFont="1" applyFill="1" applyAlignment="1">
      <alignment horizontal="center"/>
    </xf>
    <xf numFmtId="0" fontId="18" fillId="2" borderId="0" xfId="0" applyFont="1" applyFill="1"/>
    <xf numFmtId="0" fontId="3" fillId="2" borderId="0" xfId="0" applyFont="1" applyFill="1"/>
    <xf numFmtId="0" fontId="19" fillId="2" borderId="0" xfId="0" applyFont="1" applyFill="1"/>
    <xf numFmtId="0" fontId="20" fillId="2" borderId="0" xfId="2" applyFont="1" applyFill="1" applyAlignment="1">
      <alignment horizontal="center"/>
    </xf>
    <xf numFmtId="0" fontId="0" fillId="0" borderId="6" xfId="0" applyBorder="1"/>
    <xf numFmtId="0" fontId="21" fillId="2" borderId="0" xfId="0" applyFont="1" applyFill="1"/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166" fontId="3" fillId="4" borderId="7" xfId="0" applyNumberFormat="1" applyFont="1" applyFill="1" applyBorder="1" applyAlignment="1">
      <alignment horizontal="center"/>
    </xf>
    <xf numFmtId="166" fontId="3" fillId="4" borderId="8" xfId="0" applyNumberFormat="1" applyFont="1" applyFill="1" applyBorder="1" applyAlignment="1">
      <alignment horizontal="center"/>
    </xf>
    <xf numFmtId="166" fontId="3" fillId="4" borderId="9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166" fontId="0" fillId="2" borderId="10" xfId="0" applyNumberFormat="1" applyFill="1" applyBorder="1"/>
    <xf numFmtId="166" fontId="0" fillId="2" borderId="0" xfId="0" applyNumberFormat="1" applyFill="1"/>
    <xf numFmtId="164" fontId="24" fillId="2" borderId="11" xfId="1" applyFont="1" applyFill="1" applyBorder="1"/>
    <xf numFmtId="164" fontId="24" fillId="2" borderId="12" xfId="1" applyFont="1" applyFill="1" applyBorder="1"/>
    <xf numFmtId="164" fontId="2" fillId="2" borderId="11" xfId="1" applyFont="1" applyFill="1" applyBorder="1"/>
    <xf numFmtId="164" fontId="24" fillId="0" borderId="11" xfId="1" applyFont="1" applyFill="1" applyBorder="1"/>
    <xf numFmtId="166" fontId="3" fillId="2" borderId="10" xfId="0" applyNumberFormat="1" applyFont="1" applyFill="1" applyBorder="1"/>
    <xf numFmtId="166" fontId="3" fillId="2" borderId="0" xfId="0" applyNumberFormat="1" applyFont="1" applyFill="1"/>
    <xf numFmtId="164" fontId="25" fillId="2" borderId="11" xfId="0" applyNumberFormat="1" applyFont="1" applyFill="1" applyBorder="1"/>
    <xf numFmtId="0" fontId="0" fillId="2" borderId="10" xfId="0" applyFill="1" applyBorder="1"/>
    <xf numFmtId="0" fontId="2" fillId="2" borderId="11" xfId="0" applyFont="1" applyFill="1" applyBorder="1"/>
    <xf numFmtId="166" fontId="3" fillId="2" borderId="13" xfId="0" applyNumberFormat="1" applyFont="1" applyFill="1" applyBorder="1"/>
    <xf numFmtId="166" fontId="3" fillId="2" borderId="14" xfId="0" applyNumberFormat="1" applyFont="1" applyFill="1" applyBorder="1"/>
    <xf numFmtId="0" fontId="2" fillId="2" borderId="15" xfId="0" applyFont="1" applyFill="1" applyBorder="1"/>
    <xf numFmtId="0" fontId="0" fillId="2" borderId="10" xfId="0" quotePrefix="1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2" borderId="10" xfId="0" applyFill="1" applyBorder="1" applyAlignment="1">
      <alignment horizontal="left"/>
    </xf>
    <xf numFmtId="0" fontId="0" fillId="0" borderId="10" xfId="0" applyBorder="1"/>
    <xf numFmtId="166" fontId="3" fillId="2" borderId="16" xfId="0" applyNumberFormat="1" applyFont="1" applyFill="1" applyBorder="1" applyAlignment="1">
      <alignment horizontal="left" vertical="center"/>
    </xf>
    <xf numFmtId="166" fontId="3" fillId="2" borderId="6" xfId="0" applyNumberFormat="1" applyFont="1" applyFill="1" applyBorder="1" applyAlignment="1">
      <alignment horizontal="left" vertical="center"/>
    </xf>
    <xf numFmtId="164" fontId="26" fillId="2" borderId="12" xfId="0" applyNumberFormat="1" applyFont="1" applyFill="1" applyBorder="1"/>
    <xf numFmtId="0" fontId="22" fillId="0" borderId="2" xfId="0" applyFont="1" applyBorder="1" applyAlignment="1">
      <alignment horizontal="center"/>
    </xf>
    <xf numFmtId="166" fontId="3" fillId="4" borderId="17" xfId="0" applyNumberFormat="1" applyFont="1" applyFill="1" applyBorder="1" applyAlignment="1">
      <alignment horizontal="center"/>
    </xf>
    <xf numFmtId="166" fontId="3" fillId="4" borderId="1" xfId="0" applyNumberFormat="1" applyFont="1" applyFill="1" applyBorder="1" applyAlignment="1">
      <alignment horizontal="center"/>
    </xf>
    <xf numFmtId="166" fontId="3" fillId="4" borderId="18" xfId="0" applyNumberFormat="1" applyFont="1" applyFill="1" applyBorder="1" applyAlignment="1">
      <alignment horizontal="center"/>
    </xf>
    <xf numFmtId="164" fontId="0" fillId="0" borderId="0" xfId="1" applyFont="1"/>
    <xf numFmtId="0" fontId="12" fillId="2" borderId="19" xfId="2" applyFont="1" applyFill="1" applyBorder="1"/>
    <xf numFmtId="166" fontId="0" fillId="2" borderId="14" xfId="0" applyNumberFormat="1" applyFill="1" applyBorder="1"/>
    <xf numFmtId="164" fontId="24" fillId="2" borderId="20" xfId="1" applyFont="1" applyFill="1" applyBorder="1"/>
    <xf numFmtId="164" fontId="24" fillId="2" borderId="21" xfId="1" applyFont="1" applyFill="1" applyBorder="1"/>
    <xf numFmtId="0" fontId="7" fillId="2" borderId="22" xfId="2" applyFont="1" applyFill="1" applyBorder="1"/>
    <xf numFmtId="166" fontId="0" fillId="2" borderId="2" xfId="0" applyNumberFormat="1" applyFill="1" applyBorder="1"/>
    <xf numFmtId="164" fontId="26" fillId="2" borderId="23" xfId="0" applyNumberFormat="1" applyFont="1" applyFill="1" applyBorder="1"/>
    <xf numFmtId="0" fontId="18" fillId="0" borderId="0" xfId="0" applyFont="1" applyAlignment="1">
      <alignment vertical="center" wrapText="1"/>
    </xf>
    <xf numFmtId="0" fontId="27" fillId="2" borderId="0" xfId="0" applyFont="1" applyFill="1" applyAlignment="1">
      <alignment vertical="center" wrapText="1"/>
    </xf>
    <xf numFmtId="0" fontId="28" fillId="0" borderId="0" xfId="0" applyFont="1"/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9" fillId="2" borderId="0" xfId="0" applyFont="1" applyFill="1"/>
    <xf numFmtId="0" fontId="18" fillId="0" borderId="0" xfId="0" applyFont="1" applyAlignment="1">
      <alignment horizontal="right" vertical="center"/>
    </xf>
    <xf numFmtId="0" fontId="20" fillId="2" borderId="0" xfId="2" applyFont="1" applyFill="1"/>
    <xf numFmtId="0" fontId="18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Normal 3" xfId="2" xr:uid="{D6582092-E2B0-426E-8D19-F9BAC59C3F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hyperlink" Target="http://es.wikipedia.org/wiki/Escudo_de_la_Rep%C3%BAblica_Dominicana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209549</xdr:colOff>
      <xdr:row>0</xdr:row>
      <xdr:rowOff>38100</xdr:rowOff>
    </xdr:from>
    <xdr:ext cx="1228726" cy="1098385"/>
    <xdr:pic>
      <xdr:nvPicPr>
        <xdr:cNvPr id="2" name="irc_ilrp_i" descr="https://encrypted-tbn3.gstatic.com/images?q=tbn:ANd9GcTUimHI2VI0YhVB0qIvj0gUM4AjjNL0i8TDffATlh4o7Sq3ZUz5J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E96E72-9DA0-4F22-A8A2-A66D06A80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49" y="38100"/>
          <a:ext cx="1228726" cy="1098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104774</xdr:colOff>
      <xdr:row>0</xdr:row>
      <xdr:rowOff>28575</xdr:rowOff>
    </xdr:from>
    <xdr:ext cx="1114426" cy="1026393"/>
    <xdr:pic>
      <xdr:nvPicPr>
        <xdr:cNvPr id="3" name="3 Imagen" descr="C:\Users\pchavez\AppData\Local\Microsoft\Windows\Temporary Internet Files\Content.Outlook\AP5840X9\Logo INDOCAL.jpg">
          <a:extLst>
            <a:ext uri="{FF2B5EF4-FFF2-40B4-BE49-F238E27FC236}">
              <a16:creationId xmlns:a16="http://schemas.microsoft.com/office/drawing/2014/main" id="{72C2D555-2833-4728-9F8F-129BCCFBBEC4}"/>
            </a:ext>
            <a:ext uri="{147F2762-F138-4A5C-976F-8EAC2B608ADB}">
              <a16:predDERef xmlns:a16="http://schemas.microsoft.com/office/drawing/2014/main" pred="{EACE3927-54EF-4B95-A5E3-378B53C84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49" y="28575"/>
          <a:ext cx="1114426" cy="1026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8AD22-CA20-4EA2-AC9D-2C83B8CF42A8}">
  <sheetPr>
    <pageSetUpPr fitToPage="1"/>
  </sheetPr>
  <dimension ref="A1:O106"/>
  <sheetViews>
    <sheetView tabSelected="1" workbookViewId="0">
      <selection activeCell="E19" sqref="E19"/>
    </sheetView>
  </sheetViews>
  <sheetFormatPr baseColWidth="10" defaultColWidth="9.140625" defaultRowHeight="15" x14ac:dyDescent="0.25"/>
  <cols>
    <col min="2" max="2" width="16" customWidth="1"/>
    <col min="3" max="3" width="45.42578125" customWidth="1"/>
    <col min="4" max="4" width="20.5703125" customWidth="1"/>
    <col min="5" max="5" width="19.5703125" customWidth="1"/>
    <col min="6" max="6" width="21.7109375" customWidth="1"/>
    <col min="7" max="9" width="19.5703125" customWidth="1"/>
    <col min="10" max="10" width="14.85546875" bestFit="1" customWidth="1"/>
  </cols>
  <sheetData>
    <row r="1" spans="1:7" x14ac:dyDescent="0.25">
      <c r="B1" s="1"/>
      <c r="C1" s="2"/>
      <c r="D1" s="2"/>
      <c r="E1" s="2"/>
      <c r="F1" s="3"/>
      <c r="G1" s="1"/>
    </row>
    <row r="2" spans="1:7" ht="18.75" x14ac:dyDescent="0.3">
      <c r="B2" s="1"/>
      <c r="C2" s="4" t="s">
        <v>0</v>
      </c>
      <c r="D2" s="4"/>
      <c r="E2" s="4"/>
      <c r="F2" s="4"/>
      <c r="G2" s="1"/>
    </row>
    <row r="3" spans="1:7" ht="18.75" x14ac:dyDescent="0.3">
      <c r="A3" s="5"/>
      <c r="B3" s="1"/>
      <c r="C3" s="4" t="s">
        <v>1</v>
      </c>
      <c r="D3" s="4"/>
      <c r="E3" s="4"/>
      <c r="F3" s="4"/>
      <c r="G3" s="1"/>
    </row>
    <row r="4" spans="1:7" ht="18.75" x14ac:dyDescent="0.3">
      <c r="B4" s="1"/>
      <c r="C4" s="4" t="s">
        <v>2</v>
      </c>
      <c r="D4" s="4"/>
      <c r="E4" s="4"/>
      <c r="F4" s="4"/>
      <c r="G4" s="1"/>
    </row>
    <row r="5" spans="1:7" ht="18.75" x14ac:dyDescent="0.3">
      <c r="B5" s="1"/>
      <c r="C5" s="4" t="s">
        <v>3</v>
      </c>
      <c r="D5" s="4"/>
      <c r="E5" s="4"/>
      <c r="F5" s="4"/>
      <c r="G5" s="1"/>
    </row>
    <row r="6" spans="1:7" ht="18.75" x14ac:dyDescent="0.3">
      <c r="B6" s="1"/>
      <c r="C6" s="4" t="s">
        <v>4</v>
      </c>
      <c r="D6" s="4"/>
      <c r="E6" s="4"/>
      <c r="F6" s="4"/>
      <c r="G6" s="1"/>
    </row>
    <row r="7" spans="1:7" ht="18.75" x14ac:dyDescent="0.3">
      <c r="B7" s="1"/>
      <c r="C7" s="4">
        <v>430128317</v>
      </c>
      <c r="D7" s="4"/>
      <c r="E7" s="4"/>
      <c r="F7" s="4"/>
      <c r="G7" s="1"/>
    </row>
    <row r="8" spans="1:7" x14ac:dyDescent="0.25">
      <c r="B8" s="1"/>
      <c r="C8" s="2"/>
      <c r="D8" s="2"/>
      <c r="E8" s="2"/>
      <c r="F8" s="3"/>
      <c r="G8" s="1"/>
    </row>
    <row r="9" spans="1:7" x14ac:dyDescent="0.25">
      <c r="B9" s="1"/>
      <c r="C9" s="2"/>
      <c r="D9" s="2"/>
      <c r="E9" s="2"/>
      <c r="F9" s="3"/>
      <c r="G9" s="1"/>
    </row>
    <row r="10" spans="1:7" x14ac:dyDescent="0.25">
      <c r="B10" s="1"/>
      <c r="C10" s="2"/>
      <c r="D10" s="2"/>
      <c r="E10" s="2"/>
      <c r="F10" s="3"/>
      <c r="G10" s="1"/>
    </row>
    <row r="11" spans="1:7" x14ac:dyDescent="0.25">
      <c r="B11" s="1"/>
      <c r="C11" s="2"/>
      <c r="D11" s="2"/>
      <c r="E11" s="2"/>
      <c r="F11" s="3"/>
      <c r="G11" s="1"/>
    </row>
    <row r="12" spans="1:7" ht="15.75" x14ac:dyDescent="0.25">
      <c r="A12" s="6"/>
      <c r="B12" s="7"/>
      <c r="C12" s="8"/>
      <c r="D12" s="8"/>
      <c r="E12" s="8"/>
      <c r="F12" s="9"/>
      <c r="G12" s="1"/>
    </row>
    <row r="13" spans="1:7" ht="18.75" x14ac:dyDescent="0.3">
      <c r="A13" s="6"/>
      <c r="B13" s="7"/>
      <c r="C13" s="10" t="s">
        <v>5</v>
      </c>
      <c r="D13" s="10"/>
      <c r="E13" s="10"/>
      <c r="F13" s="11"/>
      <c r="G13" s="1"/>
    </row>
    <row r="14" spans="1:7" ht="18.75" x14ac:dyDescent="0.3">
      <c r="A14" s="6"/>
      <c r="B14" s="7"/>
      <c r="C14" s="10" t="s">
        <v>6</v>
      </c>
      <c r="D14" s="10"/>
      <c r="E14" s="10"/>
      <c r="F14" s="11"/>
      <c r="G14" s="1"/>
    </row>
    <row r="15" spans="1:7" ht="18.75" x14ac:dyDescent="0.3">
      <c r="A15" s="6"/>
      <c r="B15" s="7"/>
      <c r="C15" s="12" t="s">
        <v>7</v>
      </c>
      <c r="D15" s="12"/>
      <c r="F15" s="13">
        <f>+F81</f>
        <v>135098540</v>
      </c>
      <c r="G15" s="14"/>
    </row>
    <row r="16" spans="1:7" ht="18.75" x14ac:dyDescent="0.3">
      <c r="A16" s="6"/>
      <c r="B16" s="7"/>
      <c r="C16" s="12" t="s">
        <v>8</v>
      </c>
      <c r="D16" s="12"/>
      <c r="E16" s="15"/>
      <c r="F16" s="13">
        <v>53758799.869999997</v>
      </c>
      <c r="G16" s="1"/>
    </row>
    <row r="17" spans="1:10" ht="18.75" x14ac:dyDescent="0.3">
      <c r="A17" s="6"/>
      <c r="B17" s="7"/>
      <c r="C17" s="12" t="s">
        <v>9</v>
      </c>
      <c r="D17" s="12"/>
      <c r="E17" s="15"/>
      <c r="F17" s="13">
        <v>3301497.89</v>
      </c>
      <c r="H17" s="1"/>
    </row>
    <row r="18" spans="1:10" ht="18.75" x14ac:dyDescent="0.3">
      <c r="A18" s="6"/>
      <c r="B18" s="7"/>
      <c r="C18" s="12" t="s">
        <v>10</v>
      </c>
      <c r="D18" s="12"/>
      <c r="E18" s="15"/>
      <c r="F18" s="13">
        <f>2415447.81+1610353.88</f>
        <v>4025801.69</v>
      </c>
      <c r="G18" s="1"/>
    </row>
    <row r="19" spans="1:10" ht="18.75" x14ac:dyDescent="0.3">
      <c r="A19" s="6"/>
      <c r="B19" s="7"/>
      <c r="C19" s="12" t="s">
        <v>11</v>
      </c>
      <c r="D19" s="12"/>
      <c r="E19" s="15"/>
      <c r="F19" s="13">
        <v>1296100</v>
      </c>
      <c r="G19" s="1"/>
    </row>
    <row r="20" spans="1:10" ht="18.75" x14ac:dyDescent="0.3">
      <c r="A20" s="6"/>
      <c r="B20" s="7"/>
      <c r="C20" s="10" t="s">
        <v>12</v>
      </c>
      <c r="D20" s="10"/>
      <c r="E20" s="15" t="s">
        <v>13</v>
      </c>
      <c r="F20" s="16">
        <f>+F15+F16+F17+F18+F19</f>
        <v>197480739.44999999</v>
      </c>
      <c r="G20" s="1"/>
    </row>
    <row r="21" spans="1:10" ht="18.75" x14ac:dyDescent="0.3">
      <c r="A21" s="6"/>
      <c r="B21" s="7"/>
      <c r="C21" s="10"/>
      <c r="D21" s="10"/>
      <c r="E21" s="15"/>
      <c r="F21" s="17"/>
      <c r="G21" s="1"/>
      <c r="H21" s="18"/>
    </row>
    <row r="22" spans="1:10" ht="18.75" x14ac:dyDescent="0.3">
      <c r="A22" s="6"/>
      <c r="B22" s="7"/>
      <c r="C22" s="10" t="s">
        <v>14</v>
      </c>
      <c r="D22" s="10"/>
      <c r="E22" s="15"/>
      <c r="F22" s="17"/>
      <c r="G22" s="1"/>
    </row>
    <row r="23" spans="1:10" ht="18.75" x14ac:dyDescent="0.3">
      <c r="A23" s="6"/>
      <c r="B23" s="7"/>
      <c r="C23" s="12" t="s">
        <v>15</v>
      </c>
      <c r="D23" s="12"/>
      <c r="E23" s="15"/>
      <c r="F23" s="19">
        <f>53518057.73-F24</f>
        <v>52176683.419999994</v>
      </c>
      <c r="G23" s="1"/>
    </row>
    <row r="24" spans="1:10" ht="18.75" x14ac:dyDescent="0.3">
      <c r="A24" s="6"/>
      <c r="B24" s="7"/>
      <c r="C24" s="12" t="s">
        <v>16</v>
      </c>
      <c r="D24" s="12"/>
      <c r="E24" s="15"/>
      <c r="F24" s="20">
        <v>1341374.31</v>
      </c>
      <c r="H24" s="14"/>
    </row>
    <row r="25" spans="1:10" ht="18.75" x14ac:dyDescent="0.3">
      <c r="A25" s="6"/>
      <c r="B25" s="7"/>
      <c r="C25" s="10" t="s">
        <v>17</v>
      </c>
      <c r="D25" s="10"/>
      <c r="E25" s="15"/>
      <c r="F25" s="16">
        <f>+F23+F24</f>
        <v>53518057.729999997</v>
      </c>
      <c r="G25" s="1"/>
    </row>
    <row r="26" spans="1:10" ht="18.75" x14ac:dyDescent="0.3">
      <c r="A26" s="6"/>
      <c r="B26" s="7"/>
      <c r="C26" s="10"/>
      <c r="D26" s="10"/>
      <c r="E26" s="15"/>
      <c r="F26" s="21"/>
      <c r="G26" s="1"/>
    </row>
    <row r="27" spans="1:10" ht="19.5" thickBot="1" x14ac:dyDescent="0.35">
      <c r="A27" s="6"/>
      <c r="B27" s="7"/>
      <c r="C27" s="10" t="s">
        <v>18</v>
      </c>
      <c r="D27" s="10"/>
      <c r="E27" s="15" t="s">
        <v>13</v>
      </c>
      <c r="F27" s="22">
        <f>+F20+F25</f>
        <v>250998797.17999998</v>
      </c>
      <c r="G27" s="1"/>
      <c r="H27" s="23"/>
    </row>
    <row r="28" spans="1:10" ht="19.5" thickTop="1" x14ac:dyDescent="0.3">
      <c r="A28" s="6"/>
      <c r="B28" s="7"/>
      <c r="C28" s="10"/>
      <c r="D28" s="10"/>
      <c r="E28" s="15"/>
      <c r="F28" s="24"/>
      <c r="G28" s="1"/>
      <c r="H28" s="23"/>
    </row>
    <row r="29" spans="1:10" ht="18.75" x14ac:dyDescent="0.3">
      <c r="A29" s="6"/>
      <c r="B29" s="7"/>
      <c r="C29" s="10" t="s">
        <v>19</v>
      </c>
      <c r="D29" s="10"/>
      <c r="E29" s="15"/>
      <c r="F29" s="24"/>
      <c r="G29" s="1"/>
      <c r="H29" s="23"/>
      <c r="J29" s="23"/>
    </row>
    <row r="30" spans="1:10" ht="18.75" x14ac:dyDescent="0.3">
      <c r="A30" s="6"/>
      <c r="B30" s="7"/>
      <c r="C30" s="10" t="s">
        <v>20</v>
      </c>
      <c r="D30" s="10"/>
      <c r="E30" s="25"/>
      <c r="F30" s="24"/>
      <c r="G30" s="1"/>
    </row>
    <row r="31" spans="1:10" ht="18.75" x14ac:dyDescent="0.3">
      <c r="A31" s="6"/>
      <c r="B31" s="7"/>
      <c r="C31" s="12" t="s">
        <v>21</v>
      </c>
      <c r="D31" s="12"/>
      <c r="E31" s="15"/>
      <c r="F31" s="19">
        <v>10110799.119999999</v>
      </c>
      <c r="G31" s="1"/>
    </row>
    <row r="32" spans="1:10" ht="18.75" hidden="1" x14ac:dyDescent="0.3">
      <c r="A32" s="6"/>
      <c r="B32" s="7"/>
      <c r="C32" s="12" t="s">
        <v>22</v>
      </c>
      <c r="D32" s="12"/>
      <c r="E32" s="25"/>
      <c r="F32" s="26"/>
      <c r="G32" s="1"/>
    </row>
    <row r="33" spans="1:11" ht="18.75" hidden="1" x14ac:dyDescent="0.3">
      <c r="A33" s="6"/>
      <c r="B33" s="7"/>
      <c r="C33" s="12" t="s">
        <v>23</v>
      </c>
      <c r="D33" s="12"/>
      <c r="E33" s="25"/>
      <c r="F33" s="27"/>
      <c r="G33" s="1"/>
    </row>
    <row r="34" spans="1:11" ht="18.75" hidden="1" x14ac:dyDescent="0.3">
      <c r="A34" s="6"/>
      <c r="B34" s="7"/>
      <c r="C34" s="12" t="s">
        <v>24</v>
      </c>
      <c r="D34" s="12"/>
      <c r="E34" s="15"/>
      <c r="F34" s="28"/>
      <c r="G34" s="1"/>
      <c r="H34" s="29"/>
    </row>
    <row r="35" spans="1:11" ht="18.75" hidden="1" x14ac:dyDescent="0.3">
      <c r="A35" s="6"/>
      <c r="B35" s="7"/>
      <c r="C35" s="12" t="s">
        <v>25</v>
      </c>
      <c r="D35" s="12"/>
      <c r="E35" s="15"/>
      <c r="F35" s="30"/>
      <c r="G35" s="1"/>
      <c r="H35" s="23"/>
      <c r="J35" s="23"/>
    </row>
    <row r="36" spans="1:11" ht="18.75" x14ac:dyDescent="0.3">
      <c r="A36" s="6"/>
      <c r="B36" s="7"/>
      <c r="C36" s="10" t="s">
        <v>26</v>
      </c>
      <c r="D36" s="10"/>
      <c r="E36" s="15" t="s">
        <v>13</v>
      </c>
      <c r="F36" s="31">
        <f>+F31+F33+F35</f>
        <v>10110799.119999999</v>
      </c>
      <c r="G36" s="1"/>
      <c r="H36" s="23"/>
      <c r="J36" s="23"/>
    </row>
    <row r="37" spans="1:11" ht="18.75" x14ac:dyDescent="0.3">
      <c r="A37" s="6"/>
      <c r="B37" s="7"/>
      <c r="C37" s="10"/>
      <c r="D37" s="10"/>
      <c r="F37" s="21"/>
      <c r="G37" s="1"/>
      <c r="J37" s="23"/>
    </row>
    <row r="38" spans="1:11" ht="18.75" x14ac:dyDescent="0.3">
      <c r="A38" s="6"/>
      <c r="B38" s="7"/>
      <c r="C38" s="10" t="s">
        <v>27</v>
      </c>
      <c r="D38" s="10"/>
      <c r="E38" s="25"/>
      <c r="F38" s="17"/>
      <c r="G38" s="32"/>
      <c r="J38" s="23"/>
    </row>
    <row r="39" spans="1:11" ht="18.75" x14ac:dyDescent="0.3">
      <c r="A39" s="6"/>
      <c r="B39" s="7"/>
      <c r="C39" s="12" t="s">
        <v>28</v>
      </c>
      <c r="D39" s="12"/>
      <c r="E39" s="15"/>
      <c r="F39" s="20">
        <f>+F92</f>
        <v>240887998.06460953</v>
      </c>
      <c r="G39" s="32"/>
      <c r="H39" s="29"/>
      <c r="J39" s="23"/>
    </row>
    <row r="40" spans="1:11" ht="18.75" x14ac:dyDescent="0.3">
      <c r="A40" s="6"/>
      <c r="B40" s="7"/>
      <c r="C40" s="10" t="s">
        <v>29</v>
      </c>
      <c r="D40" s="10"/>
      <c r="E40" s="15"/>
      <c r="F40" s="33">
        <f>+F39</f>
        <v>240887998.06460953</v>
      </c>
      <c r="G40" s="1"/>
      <c r="H40" s="23"/>
    </row>
    <row r="41" spans="1:11" ht="19.5" thickBot="1" x14ac:dyDescent="0.35">
      <c r="A41" s="6"/>
      <c r="B41" s="7"/>
      <c r="C41" s="10" t="s">
        <v>30</v>
      </c>
      <c r="D41" s="10"/>
      <c r="E41" s="15" t="s">
        <v>13</v>
      </c>
      <c r="F41" s="34">
        <f>+F36+F40</f>
        <v>250998797.18460953</v>
      </c>
      <c r="G41" s="35"/>
      <c r="J41" s="23"/>
    </row>
    <row r="42" spans="1:11" ht="16.5" thickTop="1" x14ac:dyDescent="0.25">
      <c r="A42" s="6"/>
      <c r="B42" s="7"/>
      <c r="C42" s="36"/>
      <c r="D42" s="36"/>
      <c r="F42" s="37"/>
      <c r="G42" s="1"/>
      <c r="H42" s="35"/>
    </row>
    <row r="43" spans="1:11" ht="15.75" x14ac:dyDescent="0.25">
      <c r="A43" s="6"/>
      <c r="B43" s="7"/>
      <c r="C43" s="38"/>
      <c r="D43" s="38"/>
      <c r="E43" s="38"/>
      <c r="F43" s="39"/>
      <c r="G43" s="1"/>
      <c r="H43" s="23"/>
    </row>
    <row r="44" spans="1:11" ht="15.75" x14ac:dyDescent="0.25">
      <c r="A44" s="6"/>
      <c r="B44" s="7"/>
      <c r="C44" s="1"/>
      <c r="D44" s="1"/>
      <c r="E44" s="1"/>
      <c r="F44" s="40"/>
      <c r="G44" s="1"/>
      <c r="H44" s="23"/>
    </row>
    <row r="45" spans="1:11" ht="15.75" x14ac:dyDescent="0.25">
      <c r="A45" s="41"/>
      <c r="B45" s="1"/>
      <c r="C45" s="1"/>
      <c r="D45" s="1"/>
      <c r="E45" s="1"/>
      <c r="F45" s="40"/>
      <c r="G45" s="1"/>
      <c r="H45" s="23"/>
      <c r="K45" s="14"/>
    </row>
    <row r="46" spans="1:11" ht="15.75" x14ac:dyDescent="0.25">
      <c r="A46" s="42"/>
      <c r="B46" s="1"/>
      <c r="C46" s="1"/>
      <c r="D46" s="1"/>
      <c r="E46" s="1"/>
      <c r="F46" s="40"/>
      <c r="G46" s="1"/>
      <c r="H46" s="23"/>
    </row>
    <row r="47" spans="1:11" ht="15.75" x14ac:dyDescent="0.25">
      <c r="A47" s="6"/>
      <c r="B47" s="1"/>
      <c r="C47" s="1"/>
      <c r="D47" s="1"/>
      <c r="E47" s="1"/>
      <c r="F47" s="40"/>
      <c r="G47" s="1"/>
    </row>
    <row r="48" spans="1:11" ht="15.75" x14ac:dyDescent="0.25">
      <c r="A48" s="6"/>
      <c r="B48" s="1"/>
      <c r="C48" s="1"/>
      <c r="D48" s="1"/>
      <c r="E48" s="1"/>
      <c r="F48" s="40"/>
      <c r="G48" s="1"/>
    </row>
    <row r="49" spans="1:15" ht="15.75" x14ac:dyDescent="0.25">
      <c r="A49" s="6"/>
      <c r="B49" s="1"/>
      <c r="C49" s="1"/>
      <c r="D49" s="1"/>
      <c r="E49" s="1"/>
      <c r="F49" s="40"/>
      <c r="G49" s="1"/>
    </row>
    <row r="50" spans="1:15" ht="15.75" x14ac:dyDescent="0.25">
      <c r="A50" s="6"/>
      <c r="B50" s="1"/>
      <c r="C50" s="1"/>
      <c r="D50" s="1"/>
      <c r="E50" s="1"/>
      <c r="F50" s="40"/>
      <c r="G50" s="1"/>
    </row>
    <row r="51" spans="1:15" ht="15.75" x14ac:dyDescent="0.25">
      <c r="A51" s="6"/>
      <c r="B51" s="1"/>
      <c r="C51" s="1"/>
      <c r="D51" s="1"/>
      <c r="E51" s="1"/>
      <c r="F51" s="40"/>
      <c r="G51" s="1"/>
    </row>
    <row r="52" spans="1:15" ht="15.75" x14ac:dyDescent="0.25">
      <c r="A52" s="6"/>
      <c r="B52" s="1"/>
      <c r="C52" s="1"/>
      <c r="D52" s="1"/>
      <c r="E52" s="1"/>
      <c r="F52" s="40"/>
      <c r="G52" s="1"/>
    </row>
    <row r="53" spans="1:15" ht="18.75" x14ac:dyDescent="0.3">
      <c r="A53" s="6"/>
      <c r="B53" s="4" t="s">
        <v>31</v>
      </c>
      <c r="C53" s="4"/>
      <c r="D53" s="4"/>
      <c r="E53" s="4"/>
      <c r="F53" s="4"/>
      <c r="G53" s="4"/>
      <c r="L53" s="23"/>
    </row>
    <row r="54" spans="1:15" ht="18.75" x14ac:dyDescent="0.3">
      <c r="A54" s="6"/>
      <c r="B54" s="43" t="s">
        <v>32</v>
      </c>
      <c r="C54" s="43"/>
      <c r="D54" s="43"/>
      <c r="E54" s="43"/>
      <c r="F54" s="43"/>
      <c r="G54" s="43"/>
    </row>
    <row r="55" spans="1:15" ht="15.75" x14ac:dyDescent="0.25">
      <c r="A55" s="6"/>
      <c r="B55" s="44"/>
      <c r="C55" s="44"/>
      <c r="D55" s="44"/>
      <c r="E55" s="44"/>
      <c r="F55" s="44"/>
      <c r="G55" s="45"/>
    </row>
    <row r="56" spans="1:15" ht="15.75" x14ac:dyDescent="0.25">
      <c r="A56" s="6"/>
      <c r="B56" s="46"/>
      <c r="C56" s="46"/>
      <c r="D56" s="46"/>
      <c r="E56" s="46"/>
      <c r="F56" s="47"/>
      <c r="G56" s="45"/>
    </row>
    <row r="57" spans="1:15" ht="15.75" x14ac:dyDescent="0.25">
      <c r="A57" s="6"/>
      <c r="B57" s="46"/>
      <c r="C57" s="46"/>
      <c r="D57" s="46"/>
      <c r="E57" s="46"/>
      <c r="F57" s="47"/>
      <c r="G57" s="45"/>
    </row>
    <row r="58" spans="1:15" ht="15.75" x14ac:dyDescent="0.25">
      <c r="A58" s="6"/>
      <c r="B58" s="48"/>
      <c r="C58" s="48"/>
      <c r="D58" s="48"/>
      <c r="E58" s="48"/>
      <c r="F58" s="48"/>
      <c r="G58" s="45"/>
    </row>
    <row r="59" spans="1:15" ht="15.75" x14ac:dyDescent="0.25">
      <c r="A59" s="6"/>
      <c r="B59" s="46"/>
      <c r="C59" s="46"/>
      <c r="D59" s="46"/>
      <c r="E59" s="46"/>
      <c r="F59" s="47"/>
      <c r="G59" s="45"/>
    </row>
    <row r="60" spans="1:15" ht="19.5" thickBot="1" x14ac:dyDescent="0.35">
      <c r="B60" s="4" t="s">
        <v>33</v>
      </c>
      <c r="C60" s="4"/>
      <c r="D60" s="45"/>
      <c r="F60" s="4" t="s">
        <v>34</v>
      </c>
      <c r="G60" s="4"/>
      <c r="J60" s="4"/>
      <c r="K60" s="4"/>
      <c r="L60" s="4"/>
      <c r="N60" s="49"/>
    </row>
    <row r="61" spans="1:15" ht="18.75" x14ac:dyDescent="0.3">
      <c r="B61" s="43" t="s">
        <v>35</v>
      </c>
      <c r="C61" s="43"/>
      <c r="D61" s="45"/>
      <c r="F61" s="43" t="s">
        <v>36</v>
      </c>
      <c r="G61" s="43"/>
      <c r="J61" s="43"/>
      <c r="K61" s="43"/>
      <c r="L61" s="43"/>
    </row>
    <row r="62" spans="1:15" ht="15.75" x14ac:dyDescent="0.25">
      <c r="B62" s="7"/>
      <c r="C62" s="7"/>
      <c r="D62" s="7"/>
      <c r="E62" s="7"/>
      <c r="F62" s="50"/>
      <c r="G62" s="7"/>
    </row>
    <row r="63" spans="1:15" ht="16.5" thickBot="1" x14ac:dyDescent="0.3">
      <c r="A63" s="6"/>
      <c r="C63" s="6"/>
      <c r="D63" s="51"/>
      <c r="E63" s="51"/>
      <c r="F63" s="51"/>
      <c r="G63" s="52"/>
      <c r="O63" s="49"/>
    </row>
    <row r="64" spans="1:15" ht="16.5" thickBot="1" x14ac:dyDescent="0.3">
      <c r="A64" s="6"/>
      <c r="C64" s="53" t="s">
        <v>37</v>
      </c>
      <c r="D64" s="54"/>
      <c r="E64" s="54"/>
      <c r="F64" s="55"/>
      <c r="H64" s="56"/>
      <c r="I64" s="57"/>
      <c r="J64" s="57"/>
      <c r="K64" s="57"/>
    </row>
    <row r="65" spans="2:10" x14ac:dyDescent="0.25">
      <c r="C65" s="58" t="s">
        <v>38</v>
      </c>
      <c r="D65" s="59"/>
      <c r="E65" s="59"/>
      <c r="F65" s="60">
        <v>5199796.5999999996</v>
      </c>
    </row>
    <row r="66" spans="2:10" ht="15.75" thickBot="1" x14ac:dyDescent="0.3">
      <c r="C66" s="58" t="s">
        <v>39</v>
      </c>
      <c r="D66" s="59"/>
      <c r="E66" s="59"/>
      <c r="F66" s="61">
        <v>162665.4</v>
      </c>
    </row>
    <row r="67" spans="2:10" hidden="1" x14ac:dyDescent="0.25">
      <c r="C67" s="58" t="s">
        <v>40</v>
      </c>
      <c r="D67" s="59"/>
      <c r="E67" s="59"/>
      <c r="F67" s="62"/>
    </row>
    <row r="68" spans="2:10" hidden="1" x14ac:dyDescent="0.25">
      <c r="C68" s="58" t="s">
        <v>41</v>
      </c>
      <c r="D68" s="59"/>
      <c r="E68" s="59"/>
      <c r="F68" s="62"/>
    </row>
    <row r="69" spans="2:10" hidden="1" x14ac:dyDescent="0.25">
      <c r="C69" s="58" t="s">
        <v>42</v>
      </c>
      <c r="D69" s="59"/>
      <c r="E69" s="59"/>
      <c r="F69" s="63"/>
    </row>
    <row r="70" spans="2:10" x14ac:dyDescent="0.25">
      <c r="C70" s="64" t="s">
        <v>43</v>
      </c>
      <c r="D70" s="65"/>
      <c r="E70" s="65"/>
      <c r="F70" s="66">
        <f>SUM(F65:F69)</f>
        <v>5362462</v>
      </c>
      <c r="G70" s="23"/>
    </row>
    <row r="71" spans="2:10" ht="15.75" thickBot="1" x14ac:dyDescent="0.3">
      <c r="B71" s="29"/>
      <c r="C71" s="67"/>
      <c r="D71" s="1"/>
      <c r="E71" s="1"/>
      <c r="F71" s="68"/>
    </row>
    <row r="72" spans="2:10" x14ac:dyDescent="0.25">
      <c r="C72" s="69" t="s">
        <v>44</v>
      </c>
      <c r="D72" s="70"/>
      <c r="E72" s="70"/>
      <c r="F72" s="71"/>
    </row>
    <row r="73" spans="2:10" hidden="1" x14ac:dyDescent="0.25">
      <c r="C73" s="58" t="s">
        <v>45</v>
      </c>
      <c r="D73" s="59"/>
      <c r="E73" s="59"/>
      <c r="F73" s="60">
        <v>0</v>
      </c>
    </row>
    <row r="74" spans="2:10" x14ac:dyDescent="0.25">
      <c r="C74" s="58" t="s">
        <v>46</v>
      </c>
      <c r="D74" s="59"/>
      <c r="E74" s="59"/>
      <c r="F74" s="60">
        <v>250433.66</v>
      </c>
      <c r="H74" s="35"/>
    </row>
    <row r="75" spans="2:10" x14ac:dyDescent="0.25">
      <c r="C75" s="72" t="s">
        <v>47</v>
      </c>
      <c r="D75" s="73"/>
      <c r="E75" s="73"/>
      <c r="F75" s="60">
        <v>53623637.25</v>
      </c>
      <c r="G75" s="18"/>
    </row>
    <row r="76" spans="2:10" x14ac:dyDescent="0.25">
      <c r="C76" s="72" t="s">
        <v>48</v>
      </c>
      <c r="D76" s="73"/>
      <c r="E76" s="73"/>
      <c r="F76" s="60">
        <v>1501680.7</v>
      </c>
      <c r="G76" s="18"/>
    </row>
    <row r="77" spans="2:10" x14ac:dyDescent="0.25">
      <c r="C77" s="74">
        <v>9995026000</v>
      </c>
      <c r="D77" s="73"/>
      <c r="E77" s="73"/>
      <c r="F77" s="60">
        <v>81497389.5</v>
      </c>
      <c r="G77" s="18"/>
      <c r="J77" s="18"/>
    </row>
    <row r="78" spans="2:10" ht="15.75" thickBot="1" x14ac:dyDescent="0.3">
      <c r="C78" s="74">
        <v>9995026001</v>
      </c>
      <c r="D78" s="73"/>
      <c r="E78" s="73"/>
      <c r="F78" s="61">
        <v>333681.75</v>
      </c>
      <c r="G78" s="18"/>
      <c r="J78" s="18"/>
    </row>
    <row r="79" spans="2:10" x14ac:dyDescent="0.25">
      <c r="C79" s="64" t="s">
        <v>43</v>
      </c>
      <c r="D79" s="65"/>
      <c r="E79" s="65"/>
      <c r="F79" s="66">
        <f>SUM(F73:F78)</f>
        <v>137206822.86000001</v>
      </c>
      <c r="G79" s="23"/>
      <c r="I79" s="23"/>
    </row>
    <row r="80" spans="2:10" x14ac:dyDescent="0.25">
      <c r="C80" s="75" t="s">
        <v>49</v>
      </c>
      <c r="F80" s="63">
        <v>7470744.8600000003</v>
      </c>
    </row>
    <row r="81" spans="2:10" ht="15.75" thickBot="1" x14ac:dyDescent="0.3">
      <c r="C81" s="76" t="s">
        <v>50</v>
      </c>
      <c r="D81" s="77"/>
      <c r="E81" s="77"/>
      <c r="F81" s="78">
        <f>+F70+F79-F80</f>
        <v>135098540</v>
      </c>
      <c r="H81" s="23"/>
    </row>
    <row r="82" spans="2:10" x14ac:dyDescent="0.25">
      <c r="B82" s="29"/>
      <c r="F82" s="40"/>
      <c r="G82" s="23"/>
      <c r="H82" s="23"/>
    </row>
    <row r="83" spans="2:10" x14ac:dyDescent="0.25">
      <c r="B83" s="29"/>
      <c r="F83" s="40"/>
    </row>
    <row r="84" spans="2:10" x14ac:dyDescent="0.25">
      <c r="B84" s="29"/>
      <c r="F84" s="40"/>
    </row>
    <row r="85" spans="2:10" x14ac:dyDescent="0.25">
      <c r="B85" s="29"/>
      <c r="F85" s="40"/>
    </row>
    <row r="86" spans="2:10" x14ac:dyDescent="0.25">
      <c r="B86" s="29"/>
      <c r="F86" s="40"/>
      <c r="G86" s="14"/>
    </row>
    <row r="87" spans="2:10" ht="15.75" x14ac:dyDescent="0.25">
      <c r="B87" s="29"/>
      <c r="C87" s="79"/>
      <c r="D87" s="79"/>
      <c r="E87" s="79"/>
      <c r="F87" s="79"/>
      <c r="J87" s="35"/>
    </row>
    <row r="88" spans="2:10" ht="15.75" thickBot="1" x14ac:dyDescent="0.3">
      <c r="B88" s="29"/>
      <c r="C88" s="80" t="s">
        <v>51</v>
      </c>
      <c r="D88" s="81"/>
      <c r="E88" s="81"/>
      <c r="F88" s="82"/>
      <c r="H88" s="83"/>
    </row>
    <row r="89" spans="2:10" ht="18.75" x14ac:dyDescent="0.3">
      <c r="B89" s="29"/>
      <c r="C89" s="84" t="s">
        <v>52</v>
      </c>
      <c r="D89" s="85"/>
      <c r="E89" s="85"/>
      <c r="F89" s="86">
        <v>18060101.469999999</v>
      </c>
      <c r="G89" t="s">
        <v>53</v>
      </c>
    </row>
    <row r="90" spans="2:10" ht="18.75" x14ac:dyDescent="0.3">
      <c r="B90" s="29"/>
      <c r="C90" s="84" t="s">
        <v>54</v>
      </c>
      <c r="D90" s="59"/>
      <c r="E90" s="59"/>
      <c r="F90" s="87">
        <v>9476279.9399999995</v>
      </c>
      <c r="G90" t="s">
        <v>55</v>
      </c>
    </row>
    <row r="91" spans="2:10" ht="18.75" x14ac:dyDescent="0.3">
      <c r="B91" s="29"/>
      <c r="C91" s="84" t="s">
        <v>56</v>
      </c>
      <c r="D91" s="59"/>
      <c r="E91" s="59"/>
      <c r="F91" s="87">
        <f>185095831.67-3424512.21539047+13677480.8+7108613.27+10894203.13</f>
        <v>213351616.65460953</v>
      </c>
      <c r="G91" t="s">
        <v>57</v>
      </c>
    </row>
    <row r="92" spans="2:10" ht="18.75" x14ac:dyDescent="0.3">
      <c r="B92" s="29"/>
      <c r="C92" s="88" t="s">
        <v>29</v>
      </c>
      <c r="D92" s="89"/>
      <c r="E92" s="89"/>
      <c r="F92" s="90">
        <f>SUM(F89:F91)</f>
        <v>240887998.06460953</v>
      </c>
      <c r="H92" s="23"/>
    </row>
    <row r="93" spans="2:10" x14ac:dyDescent="0.25">
      <c r="B93" s="29"/>
      <c r="F93" s="40"/>
    </row>
    <row r="94" spans="2:10" x14ac:dyDescent="0.25">
      <c r="B94" s="29"/>
      <c r="F94" s="40"/>
      <c r="G94" s="23">
        <f>+F92-F40</f>
        <v>0</v>
      </c>
    </row>
    <row r="95" spans="2:10" x14ac:dyDescent="0.25">
      <c r="F95" s="40"/>
      <c r="G95" s="35">
        <f>+F41-F27</f>
        <v>4.6095550060272217E-3</v>
      </c>
    </row>
    <row r="96" spans="2:10" ht="15.75" x14ac:dyDescent="0.25">
      <c r="C96" s="91"/>
      <c r="D96" s="91"/>
      <c r="E96" s="91"/>
      <c r="F96" s="92"/>
      <c r="G96" s="23">
        <f>+F92-F40</f>
        <v>0</v>
      </c>
    </row>
    <row r="97" spans="3:11" ht="21" x14ac:dyDescent="0.35">
      <c r="C97" s="91"/>
      <c r="D97" s="91"/>
      <c r="E97" s="91"/>
      <c r="F97" s="92"/>
      <c r="G97" s="93"/>
      <c r="H97" s="94"/>
      <c r="I97" s="95"/>
      <c r="J97" s="94"/>
      <c r="K97" s="96"/>
    </row>
    <row r="98" spans="3:11" ht="15.75" x14ac:dyDescent="0.25">
      <c r="D98" s="91"/>
      <c r="E98" s="91"/>
      <c r="F98" s="91"/>
      <c r="G98" s="97"/>
      <c r="H98" s="6"/>
    </row>
    <row r="99" spans="3:11" ht="15.75" x14ac:dyDescent="0.25">
      <c r="D99" s="98"/>
      <c r="E99" s="98"/>
      <c r="F99" s="40"/>
      <c r="G99" s="97"/>
      <c r="H99" s="6"/>
    </row>
    <row r="100" spans="3:11" ht="15.75" x14ac:dyDescent="0.25">
      <c r="D100" s="98"/>
      <c r="E100" s="98"/>
      <c r="F100" s="40"/>
      <c r="G100" s="97"/>
      <c r="H100" s="6"/>
    </row>
    <row r="101" spans="3:11" ht="15.75" x14ac:dyDescent="0.25">
      <c r="D101" s="98"/>
      <c r="E101" s="98"/>
      <c r="F101" s="40"/>
      <c r="G101" s="97"/>
      <c r="H101" s="6"/>
    </row>
    <row r="102" spans="3:11" ht="15.75" x14ac:dyDescent="0.25">
      <c r="D102" s="98"/>
      <c r="E102" s="98"/>
      <c r="F102" s="40"/>
      <c r="G102" s="97"/>
      <c r="H102" s="6"/>
    </row>
    <row r="103" spans="3:11" ht="15.75" x14ac:dyDescent="0.25">
      <c r="D103" s="99"/>
      <c r="F103" s="40"/>
      <c r="G103" s="97"/>
      <c r="H103" s="6"/>
    </row>
    <row r="104" spans="3:11" ht="21" x14ac:dyDescent="0.35">
      <c r="E104" s="93"/>
      <c r="F104" s="100"/>
    </row>
    <row r="105" spans="3:11" ht="15.75" x14ac:dyDescent="0.25">
      <c r="C105" s="91" t="s">
        <v>58</v>
      </c>
      <c r="D105" s="97"/>
      <c r="E105" s="101" t="s">
        <v>59</v>
      </c>
      <c r="F105" s="101"/>
    </row>
    <row r="106" spans="3:11" ht="15.75" x14ac:dyDescent="0.25">
      <c r="C106" s="102"/>
      <c r="D106" s="97"/>
      <c r="E106" s="103"/>
      <c r="F106" s="103"/>
    </row>
  </sheetData>
  <mergeCells count="22">
    <mergeCell ref="C87:F87"/>
    <mergeCell ref="C88:F88"/>
    <mergeCell ref="E105:F105"/>
    <mergeCell ref="E106:F106"/>
    <mergeCell ref="J60:L60"/>
    <mergeCell ref="B61:C61"/>
    <mergeCell ref="F61:G61"/>
    <mergeCell ref="J61:L61"/>
    <mergeCell ref="C64:F64"/>
    <mergeCell ref="H64:K64"/>
    <mergeCell ref="B53:G53"/>
    <mergeCell ref="B54:G54"/>
    <mergeCell ref="B55:F55"/>
    <mergeCell ref="B58:F58"/>
    <mergeCell ref="B60:C60"/>
    <mergeCell ref="F60:G60"/>
    <mergeCell ref="C2:F2"/>
    <mergeCell ref="C3:F3"/>
    <mergeCell ref="C4:F4"/>
    <mergeCell ref="C5:F5"/>
    <mergeCell ref="C6:F6"/>
    <mergeCell ref="C7:F7"/>
  </mergeCells>
  <pageMargins left="0.7" right="0.7" top="0.75" bottom="0.75" header="0.3" footer="0.3"/>
  <pageSetup scale="35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Hernán Torres</dc:creator>
  <cp:lastModifiedBy>Alberto Hernán Torres</cp:lastModifiedBy>
  <dcterms:created xsi:type="dcterms:W3CDTF">2026-05-14T16:31:42Z</dcterms:created>
  <dcterms:modified xsi:type="dcterms:W3CDTF">2026-05-14T16:32:23Z</dcterms:modified>
</cp:coreProperties>
</file>