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ngil\Desktop\"/>
    </mc:Choice>
  </mc:AlternateContent>
  <xr:revisionPtr revIDLastSave="0" documentId="8_{EDFD6F72-A087-4C76-80C9-A25ADD60EAFA}" xr6:coauthVersionLast="47" xr6:coauthVersionMax="47" xr10:uidLastSave="{00000000-0000-0000-0000-000000000000}"/>
  <bookViews>
    <workbookView xWindow="-120" yWindow="-120" windowWidth="29040" windowHeight="15840" xr2:uid="{A11A9907-CA25-4FCE-A38E-1DF60982BBA8}"/>
  </bookViews>
  <sheets>
    <sheet name="CARGA FIJA MARZO 2026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1" l="1"/>
  <c r="D11" i="1"/>
  <c r="B11" i="1"/>
  <c r="F11" i="1" s="1" a="1"/>
  <c r="F11" i="1" s="1"/>
  <c r="G11" i="1" s="1"/>
  <c r="D10" i="1"/>
  <c r="B10" i="1"/>
  <c r="F10" i="1" s="1" a="1"/>
  <c r="F10" i="1" s="1"/>
  <c r="G10" i="1" s="1"/>
  <c r="D9" i="1"/>
  <c r="B9" i="1"/>
  <c r="E9" i="1" s="1"/>
  <c r="I9" i="1" l="1"/>
  <c r="E11" i="1"/>
  <c r="I11" i="1" s="1"/>
  <c r="F9" i="1" a="1"/>
  <c r="F9" i="1" s="1"/>
  <c r="G9" i="1" s="1"/>
  <c r="E10" i="1"/>
  <c r="I10" i="1" s="1"/>
  <c r="I13" i="1" l="1"/>
  <c r="E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<sst xmlns="http://schemas.openxmlformats.org/spreadsheetml/2006/main" count="21" uniqueCount="19">
  <si>
    <t>INSTITUTO DOMINICANO PARA LA CALIDAD</t>
  </si>
  <si>
    <t>RELACION DE PAGOS PENDIENTES A PROVEEDORES DE SERVICIOS (CARGA FIJA)</t>
  </si>
  <si>
    <t>Correspondiente al mes de  Marzo 2026</t>
  </si>
  <si>
    <t>No. de factura o comprobante</t>
  </si>
  <si>
    <t>NOMBRE DEL PROVEEDOR</t>
  </si>
  <si>
    <t>CONCEPTO</t>
  </si>
  <si>
    <t>Monto Facturado</t>
  </si>
  <si>
    <t xml:space="preserve">Fecha Factura </t>
  </si>
  <si>
    <t>Fecha fin factura</t>
  </si>
  <si>
    <t xml:space="preserve">Monto Pagado a la fecha </t>
  </si>
  <si>
    <t>Monto Pendiente</t>
  </si>
  <si>
    <t>ESTADO (completo, pendiente, atrasado)</t>
  </si>
  <si>
    <t>EDEESTE</t>
  </si>
  <si>
    <t>PENDIENTE DE PAGO</t>
  </si>
  <si>
    <t>CLARO</t>
  </si>
  <si>
    <t>EDESUR</t>
  </si>
  <si>
    <t>MONTO PENDIENTE DE PAGO</t>
  </si>
  <si>
    <t>ELABORADO POR: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</si>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</sst>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8"/>
      <name val="Century Gothic"/>
      <family val="2"/>
    </font>
    <font>
      <b/>
      <sz val="18"/>
      <name val="Century Gothic"/>
      <family val="2"/>
    </font>
    <font>
      <sz val="16"/>
      <color rgb="FF000000"/>
      <name val="Times New Roman"/>
      <family val="1"/>
    </font>
    <font>
      <sz val="20"/>
      <name val="Arial"/>
      <family val="2"/>
    </font>
    <font>
      <b/>
      <sz val="12"/>
      <name val="Calibri Light"/>
      <family val="2"/>
    </font>
    <font>
      <sz val="16"/>
      <color theme="1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sz val="12"/>
      <name val="Times New Roman"/>
      <family val="1"/>
    </font>
    <font>
      <b/>
      <sz val="14"/>
      <name val="Aptos Narrow"/>
      <family val="2"/>
      <scheme val="minor"/>
    </font>
    <font>
      <b/>
      <sz val="14"/>
      <name val="Arial"/>
      <family val="2"/>
    </font>
    <font>
      <sz val="14"/>
      <color rgb="FF000000"/>
      <name val="Aptos Narrow"/>
      <family val="2"/>
      <scheme val="minor"/>
    </font>
    <font>
      <b/>
      <sz val="20"/>
      <color rgb="FF000000"/>
      <name val="Aptos Narrow"/>
      <family val="2"/>
      <scheme val="minor"/>
    </font>
    <font>
      <sz val="11"/>
      <color indexed="8"/>
      <name val="Calibri"/>
      <family val="2"/>
    </font>
    <font>
      <sz val="16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43" fontId="7" fillId="0" borderId="4" xfId="0" applyNumberFormat="1" applyFont="1" applyBorder="1" applyAlignment="1">
      <alignment vertical="center" wrapText="1"/>
    </xf>
    <xf numFmtId="14" fontId="7" fillId="0" borderId="4" xfId="0" applyNumberFormat="1" applyFont="1" applyBorder="1" applyAlignment="1">
      <alignment horizontal="right" vertical="center" wrapText="1"/>
    </xf>
    <xf numFmtId="14" fontId="8" fillId="0" borderId="4" xfId="0" applyNumberFormat="1" applyFont="1" applyBorder="1" applyAlignment="1">
      <alignment wrapText="1"/>
    </xf>
    <xf numFmtId="164" fontId="8" fillId="2" borderId="4" xfId="1" applyFont="1" applyFill="1" applyBorder="1" applyAlignment="1">
      <alignment vertical="center" wrapText="1"/>
    </xf>
    <xf numFmtId="164" fontId="9" fillId="2" borderId="4" xfId="1" applyFont="1" applyFill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/>
    </xf>
    <xf numFmtId="0" fontId="11" fillId="4" borderId="5" xfId="0" applyFont="1" applyFill="1" applyBorder="1"/>
    <xf numFmtId="0" fontId="11" fillId="4" borderId="6" xfId="0" applyFont="1" applyFill="1" applyBorder="1" applyAlignment="1">
      <alignment horizontal="center"/>
    </xf>
    <xf numFmtId="4" fontId="12" fillId="4" borderId="6" xfId="0" applyNumberFormat="1" applyFont="1" applyFill="1" applyBorder="1" applyAlignment="1">
      <alignment horizontal="right" vertical="center" wrapText="1"/>
    </xf>
    <xf numFmtId="0" fontId="13" fillId="4" borderId="7" xfId="0" applyFont="1" applyFill="1" applyBorder="1"/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/>
    </xf>
    <xf numFmtId="49" fontId="15" fillId="0" borderId="0" xfId="0" applyNumberFormat="1" applyFont="1" applyAlignment="1">
      <alignment horizontal="left"/>
    </xf>
    <xf numFmtId="0" fontId="8" fillId="4" borderId="0" xfId="0" applyFont="1" applyFill="1" applyAlignment="1">
      <alignment wrapText="1"/>
    </xf>
    <xf numFmtId="4" fontId="8" fillId="4" borderId="0" xfId="0" applyNumberFormat="1" applyFont="1" applyFill="1" applyAlignment="1">
      <alignment wrapText="1"/>
    </xf>
    <xf numFmtId="14" fontId="8" fillId="4" borderId="0" xfId="0" applyNumberFormat="1" applyFont="1" applyFill="1" applyAlignment="1">
      <alignment wrapText="1"/>
    </xf>
    <xf numFmtId="0" fontId="8" fillId="0" borderId="0" xfId="0" applyFont="1"/>
    <xf numFmtId="14" fontId="8" fillId="0" borderId="0" xfId="0" applyNumberFormat="1" applyFont="1"/>
    <xf numFmtId="0" fontId="16" fillId="0" borderId="0" xfId="0" applyFont="1"/>
    <xf numFmtId="0" fontId="8" fillId="0" borderId="0" xfId="0" applyFont="1" applyAlignment="1">
      <alignment wrapText="1"/>
    </xf>
    <xf numFmtId="4" fontId="8" fillId="0" borderId="0" xfId="0" applyNumberFormat="1" applyFont="1" applyAlignment="1">
      <alignment wrapText="1"/>
    </xf>
    <xf numFmtId="14" fontId="8" fillId="0" borderId="0" xfId="0" applyNumberFormat="1" applyFont="1" applyAlignment="1">
      <alignment wrapText="1"/>
    </xf>
    <xf numFmtId="0" fontId="8" fillId="4" borderId="0" xfId="0" applyFont="1" applyFill="1"/>
    <xf numFmtId="0" fontId="4" fillId="4" borderId="0" xfId="0" applyFont="1" applyFill="1" applyAlignment="1">
      <alignment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772085</xdr:colOff>
      <xdr:row>16</xdr:row>
      <xdr:rowOff>7844</xdr:rowOff>
    </xdr:from>
    <xdr:to>
      <xdr:col>2</xdr:col>
      <xdr:colOff>3259791</xdr:colOff>
      <xdr:row>16</xdr:row>
      <xdr:rowOff>9525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310A541E-998E-4673-B136-B19BE177DFD6}"/>
            </a:ext>
          </a:extLst>
        </xdr:cNvPr>
        <xdr:cNvCxnSpPr/>
      </xdr:nvCxnSpPr>
      <xdr:spPr>
        <a:xfrm>
          <a:off x="1381685" y="4865594"/>
          <a:ext cx="3459256" cy="168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1019735</xdr:colOff>
      <xdr:row>15</xdr:row>
      <xdr:rowOff>190499</xdr:rowOff>
    </xdr:from>
    <xdr:to>
      <xdr:col>9</xdr:col>
      <xdr:colOff>1591235</xdr:colOff>
      <xdr:row>16</xdr:row>
      <xdr:rowOff>11205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66BBBF33-9467-4A82-8422-22A57A50AF19}"/>
            </a:ext>
            <a:ext uri="{147F2762-F138-4A5C-976F-8EAC2B608ADB}">
              <a16:predDERef xmlns:a16="http://schemas.microsoft.com/office/drawing/2014/main" pred="{BA21849C-B90D-4CA9-83DE-B7D37A5F0A46}"/>
            </a:ext>
          </a:extLst>
        </xdr:cNvPr>
        <xdr:cNvCxnSpPr/>
      </xdr:nvCxnSpPr>
      <xdr:spPr>
        <a:xfrm>
          <a:off x="12402110" y="4857749"/>
          <a:ext cx="4695825" cy="112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docal.sharepoint.com/sites/contabilidad/Documentos%20compartidos/Compartida/CONTABILIDAD/CARPETA%202026/CUENTAS%20POR%20PAGAR/CUENTA%20POR%20PAGAR%20MARZO%202026%20DF.xlsx" TargetMode="External"/><Relationship Id="rId1" Type="http://schemas.openxmlformats.org/officeDocument/2006/relationships/externalLinkPath" Target="https://indocal.sharepoint.com/sites/contabilidad/Documentos%20compartidos/Compartida/CONTABILIDAD/CARPETA%202026/CUENTAS%20POR%20PAGAR/CUENTA%20POR%20PAGAR%20MARZO%202026%20D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XP  MARZO 2026"/>
      <sheetName val="CARGA FIJA MARZO 2026"/>
      <sheetName val="LIB TRANSITO MARZO 2026"/>
    </sheetNames>
    <sheetDataSet>
      <sheetData sheetId="0">
        <row r="7">
          <cell r="D7" t="str">
            <v>INDOCAL-CCC-PEPU-2025-0005</v>
          </cell>
          <cell r="E7" t="str">
            <v>MARGARITA MARIA BUENO TORRES</v>
          </cell>
          <cell r="F7" t="str">
            <v>ALQUILER OFICINA REGIONAL NORTE ENERO 2025 - DIC.2026</v>
          </cell>
          <cell r="G7">
            <v>2124000</v>
          </cell>
          <cell r="H7">
            <v>45658</v>
          </cell>
        </row>
        <row r="8">
          <cell r="D8" t="str">
            <v>INDOCAL-CCC-PEPU-2025-0005</v>
          </cell>
          <cell r="E8" t="str">
            <v>MARGARITA MARIA BUENO TORRES</v>
          </cell>
          <cell r="F8" t="str">
            <v>ALQUILER OFICINA REGIONAL NORTE ENE-MAR.2026</v>
          </cell>
          <cell r="G8">
            <v>531000</v>
          </cell>
          <cell r="H8">
            <v>46023</v>
          </cell>
        </row>
        <row r="9">
          <cell r="D9" t="str">
            <v>E450000006022</v>
          </cell>
          <cell r="E9" t="str">
            <v>DIPSA</v>
          </cell>
          <cell r="F9" t="str">
            <v>COMPRA DE GASOIL OPTIMO</v>
          </cell>
          <cell r="G9">
            <v>12105</v>
          </cell>
          <cell r="H9">
            <v>45923</v>
          </cell>
        </row>
        <row r="10">
          <cell r="D10" t="str">
            <v>B1500004818</v>
          </cell>
          <cell r="E10" t="str">
            <v>LABORATORIOS ORBIS</v>
          </cell>
          <cell r="F10" t="str">
            <v>COMPRA DE 70 BOTELLONES DE AGUA</v>
          </cell>
          <cell r="G10">
            <v>4060</v>
          </cell>
          <cell r="H10">
            <v>45938</v>
          </cell>
        </row>
        <row r="11">
          <cell r="D11" t="str">
            <v>E450000004642</v>
          </cell>
          <cell r="E11" t="str">
            <v>SIGMA</v>
          </cell>
          <cell r="F11" t="str">
            <v>COMPRA DE GASOIL OPTIMO</v>
          </cell>
          <cell r="G11">
            <v>13315.5</v>
          </cell>
          <cell r="H11">
            <v>46079</v>
          </cell>
        </row>
        <row r="12">
          <cell r="D12" t="str">
            <v>B1500000040</v>
          </cell>
          <cell r="E12" t="str">
            <v>FRESH FOOD</v>
          </cell>
          <cell r="F12" t="str">
            <v>SERVICIO DE ALIMENTACION</v>
          </cell>
          <cell r="G12">
            <v>155288</v>
          </cell>
          <cell r="H12">
            <v>46084</v>
          </cell>
        </row>
        <row r="13">
          <cell r="D13" t="str">
            <v>B1500001072</v>
          </cell>
          <cell r="E13" t="str">
            <v>GRISELDA MONTAS</v>
          </cell>
          <cell r="F13" t="str">
            <v>SERVICIO DE COFFE BREAK</v>
          </cell>
          <cell r="G13">
            <v>23777</v>
          </cell>
          <cell r="H13">
            <v>46085</v>
          </cell>
        </row>
        <row r="14">
          <cell r="D14" t="str">
            <v>B1500001073</v>
          </cell>
          <cell r="E14" t="str">
            <v>GRISELDA MONTAS</v>
          </cell>
          <cell r="F14" t="str">
            <v>SERVICIO DE COFFE BREAK</v>
          </cell>
          <cell r="G14">
            <v>8743.7999999999993</v>
          </cell>
          <cell r="H14">
            <v>46085</v>
          </cell>
        </row>
        <row r="15">
          <cell r="D15" t="str">
            <v>B1500001074</v>
          </cell>
          <cell r="E15" t="str">
            <v>GRISELDA MONTAS</v>
          </cell>
          <cell r="F15" t="str">
            <v>SERVICIO DE COFFE BREAK</v>
          </cell>
          <cell r="G15">
            <v>12124.5</v>
          </cell>
          <cell r="H15">
            <v>46085</v>
          </cell>
        </row>
        <row r="16">
          <cell r="D16" t="str">
            <v>B1500001075</v>
          </cell>
          <cell r="E16" t="str">
            <v>GRISELDA MONTAS</v>
          </cell>
          <cell r="F16" t="str">
            <v>SERVICIO DE COFFE BREAK</v>
          </cell>
          <cell r="G16">
            <v>30467.599999999999</v>
          </cell>
          <cell r="H16">
            <v>46085</v>
          </cell>
        </row>
        <row r="17">
          <cell r="D17" t="str">
            <v>B1500001076</v>
          </cell>
          <cell r="E17" t="str">
            <v>GRISELDA MONTAS</v>
          </cell>
          <cell r="F17" t="str">
            <v>SERVICIO DE COFFE BREAK</v>
          </cell>
          <cell r="G17">
            <v>77337.2</v>
          </cell>
          <cell r="H17">
            <v>46085</v>
          </cell>
        </row>
        <row r="18">
          <cell r="D18" t="str">
            <v>B1500001077</v>
          </cell>
          <cell r="E18" t="str">
            <v>GRISELDA MONTAS</v>
          </cell>
          <cell r="F18" t="str">
            <v>SERVICIO DE COFFE BREAK</v>
          </cell>
          <cell r="G18">
            <v>12213</v>
          </cell>
          <cell r="H18">
            <v>46085</v>
          </cell>
        </row>
        <row r="19">
          <cell r="D19" t="str">
            <v>B1500001078</v>
          </cell>
          <cell r="E19" t="str">
            <v>GRISELDA MONTAS</v>
          </cell>
          <cell r="F19" t="str">
            <v>SERVICIO DE COFFE BREAK</v>
          </cell>
          <cell r="G19">
            <v>6254</v>
          </cell>
          <cell r="H19">
            <v>46085</v>
          </cell>
        </row>
        <row r="20">
          <cell r="D20" t="str">
            <v>B1500001079</v>
          </cell>
          <cell r="E20" t="str">
            <v>GRISELDA MONTAS</v>
          </cell>
          <cell r="F20" t="str">
            <v>SERVICIO DE COFFE BREAK</v>
          </cell>
          <cell r="G20">
            <v>5894.1</v>
          </cell>
          <cell r="H20">
            <v>46085</v>
          </cell>
        </row>
        <row r="21">
          <cell r="D21" t="str">
            <v>B1500001080</v>
          </cell>
          <cell r="E21" t="str">
            <v>GRISELDA MONTAS</v>
          </cell>
          <cell r="F21" t="str">
            <v>SERVICIO DE COFFE BREAK</v>
          </cell>
          <cell r="G21">
            <v>6490</v>
          </cell>
          <cell r="H21">
            <v>46085</v>
          </cell>
        </row>
        <row r="22">
          <cell r="D22" t="str">
            <v>B1500001081</v>
          </cell>
          <cell r="E22" t="str">
            <v>GRISELDA MONTAS</v>
          </cell>
          <cell r="F22" t="str">
            <v>SERVICIO DE COFFE BREAK</v>
          </cell>
          <cell r="G22">
            <v>12124.5</v>
          </cell>
          <cell r="H22">
            <v>46085</v>
          </cell>
        </row>
        <row r="23">
          <cell r="D23" t="str">
            <v>B1500001082</v>
          </cell>
          <cell r="E23" t="str">
            <v>GRISELDA MONTAS</v>
          </cell>
          <cell r="F23" t="str">
            <v>SERVICIO DE COFFE BREAK</v>
          </cell>
          <cell r="G23">
            <v>6283.5</v>
          </cell>
          <cell r="H23">
            <v>46085</v>
          </cell>
        </row>
        <row r="24">
          <cell r="D24" t="str">
            <v>B1500001083</v>
          </cell>
          <cell r="E24" t="str">
            <v>GRISELDA MONTAS</v>
          </cell>
          <cell r="F24" t="str">
            <v>SERVICIO DE COFFE BREAK</v>
          </cell>
          <cell r="G24">
            <v>30196.2</v>
          </cell>
          <cell r="H24">
            <v>46085</v>
          </cell>
        </row>
        <row r="25">
          <cell r="D25" t="str">
            <v>B1500001084</v>
          </cell>
          <cell r="E25" t="str">
            <v>GRISELDA MONTAS</v>
          </cell>
          <cell r="F25" t="str">
            <v>SERVICIO DE COFFE BREAK</v>
          </cell>
          <cell r="G25">
            <v>13275</v>
          </cell>
          <cell r="H25">
            <v>46085</v>
          </cell>
        </row>
        <row r="26">
          <cell r="D26" t="str">
            <v>B1500001085</v>
          </cell>
          <cell r="E26" t="str">
            <v>GRISELDA MONTAS</v>
          </cell>
          <cell r="F26" t="str">
            <v>SERVICIO DE COFFE BREAK</v>
          </cell>
          <cell r="G26">
            <v>5487</v>
          </cell>
          <cell r="H26">
            <v>46085</v>
          </cell>
        </row>
        <row r="27">
          <cell r="D27" t="str">
            <v>B1500001086</v>
          </cell>
          <cell r="E27" t="str">
            <v>GRISELDA MONTAS</v>
          </cell>
          <cell r="F27" t="str">
            <v>SERVICIO DE COFFE BREAK</v>
          </cell>
          <cell r="G27">
            <v>7286.5</v>
          </cell>
          <cell r="H27">
            <v>46085</v>
          </cell>
        </row>
        <row r="28">
          <cell r="D28" t="str">
            <v>B1500001087</v>
          </cell>
          <cell r="E28" t="str">
            <v>GRISELDA MONTAS</v>
          </cell>
          <cell r="F28" t="str">
            <v>SERVICIO DE COFFE BREAK</v>
          </cell>
          <cell r="G28">
            <v>8643.5</v>
          </cell>
          <cell r="H28">
            <v>46085</v>
          </cell>
        </row>
        <row r="29">
          <cell r="D29" t="str">
            <v>B1500001088</v>
          </cell>
          <cell r="E29" t="str">
            <v>GRISELDA MONTAS</v>
          </cell>
          <cell r="F29" t="str">
            <v>SERVICIO DE COFFE BREAK</v>
          </cell>
          <cell r="G29">
            <v>6059.3</v>
          </cell>
          <cell r="H29">
            <v>46085</v>
          </cell>
        </row>
        <row r="30">
          <cell r="D30" t="str">
            <v>B1500001089</v>
          </cell>
          <cell r="E30" t="str">
            <v>GRISELDA MONTAS</v>
          </cell>
          <cell r="F30" t="str">
            <v>SERVICIO DE COFFE BREAK</v>
          </cell>
          <cell r="G30">
            <v>9204</v>
          </cell>
          <cell r="H30">
            <v>46085</v>
          </cell>
        </row>
        <row r="31">
          <cell r="D31" t="str">
            <v>B1500001090</v>
          </cell>
          <cell r="E31" t="str">
            <v>GRISELDA MONTAS</v>
          </cell>
          <cell r="F31" t="str">
            <v>SERVICIO DE COFFE BREAK</v>
          </cell>
          <cell r="G31">
            <v>6490</v>
          </cell>
          <cell r="H31">
            <v>46085</v>
          </cell>
        </row>
        <row r="32">
          <cell r="D32" t="str">
            <v>B1500001091</v>
          </cell>
          <cell r="E32" t="str">
            <v>GRISELDA MONTAS</v>
          </cell>
          <cell r="F32" t="str">
            <v>SERVICIO DE COFFE BREAK</v>
          </cell>
          <cell r="G32">
            <v>87010.25</v>
          </cell>
          <cell r="H32">
            <v>46085</v>
          </cell>
        </row>
        <row r="33">
          <cell r="D33" t="str">
            <v>B1500001092</v>
          </cell>
          <cell r="E33" t="str">
            <v>GRISELDA MONTAS</v>
          </cell>
          <cell r="F33" t="str">
            <v>SERVICIO DE COFFE BREAK</v>
          </cell>
          <cell r="G33">
            <v>13629</v>
          </cell>
          <cell r="H33">
            <v>46085</v>
          </cell>
        </row>
        <row r="34">
          <cell r="D34" t="str">
            <v>B1500001093</v>
          </cell>
          <cell r="E34" t="str">
            <v>GRISELDA MONTAS</v>
          </cell>
          <cell r="F34" t="str">
            <v>SERVICIO DE COFFE BREAK</v>
          </cell>
          <cell r="G34">
            <v>32745</v>
          </cell>
          <cell r="H34">
            <v>46085</v>
          </cell>
        </row>
        <row r="35">
          <cell r="D35" t="str">
            <v>B1500001094</v>
          </cell>
          <cell r="E35" t="str">
            <v>GRISELDA MONTAS</v>
          </cell>
          <cell r="F35" t="str">
            <v>SERVICIO DE COFFE BREAK</v>
          </cell>
          <cell r="G35">
            <v>8519.6</v>
          </cell>
          <cell r="H35">
            <v>46085</v>
          </cell>
        </row>
        <row r="36">
          <cell r="D36" t="str">
            <v>B1500001095</v>
          </cell>
          <cell r="E36" t="str">
            <v>GRISELDA MONTAS</v>
          </cell>
          <cell r="F36" t="str">
            <v>SERVICIO DE COFFE BREAK</v>
          </cell>
          <cell r="G36">
            <v>4602</v>
          </cell>
          <cell r="H36">
            <v>46085</v>
          </cell>
        </row>
        <row r="37">
          <cell r="D37" t="str">
            <v>B1500001096</v>
          </cell>
          <cell r="E37" t="str">
            <v>GRISELDA MONTAS</v>
          </cell>
          <cell r="F37" t="str">
            <v>SERVICIO DE COFFE BREAK</v>
          </cell>
          <cell r="G37">
            <v>27951.25</v>
          </cell>
          <cell r="H37">
            <v>46087</v>
          </cell>
        </row>
        <row r="38">
          <cell r="D38" t="str">
            <v>B1500001097</v>
          </cell>
          <cell r="E38" t="str">
            <v>GRISELDA MONTAS</v>
          </cell>
          <cell r="F38" t="str">
            <v>SERVICIO DE COFFE BREAK</v>
          </cell>
          <cell r="G38">
            <v>72404.800000000003</v>
          </cell>
          <cell r="H38">
            <v>46087</v>
          </cell>
        </row>
        <row r="39">
          <cell r="D39" t="str">
            <v>E450000002738</v>
          </cell>
          <cell r="E39" t="str">
            <v>MAGNA MOTORS</v>
          </cell>
          <cell r="F39" t="str">
            <v>MANTENIMIENTO DE VEHICULOS</v>
          </cell>
          <cell r="G39">
            <v>35890</v>
          </cell>
          <cell r="H39">
            <v>46091</v>
          </cell>
        </row>
        <row r="40">
          <cell r="D40" t="str">
            <v>E450000000369</v>
          </cell>
          <cell r="E40" t="str">
            <v>CENTROEXPERT</v>
          </cell>
          <cell r="F40" t="str">
            <v>COMPRA DE DISCO DURO SATA</v>
          </cell>
          <cell r="G40">
            <v>40336.53</v>
          </cell>
          <cell r="H40">
            <v>46091</v>
          </cell>
        </row>
        <row r="41">
          <cell r="D41" t="str">
            <v>B1500000685</v>
          </cell>
          <cell r="E41" t="str">
            <v>OMX MULTISERVICE</v>
          </cell>
          <cell r="F41" t="str">
            <v>COMPRA UTILES INFORMATICOS</v>
          </cell>
          <cell r="G41">
            <v>512175.06</v>
          </cell>
          <cell r="H41">
            <v>46091</v>
          </cell>
        </row>
        <row r="42">
          <cell r="D42" t="str">
            <v>E450000023178</v>
          </cell>
          <cell r="E42" t="str">
            <v>AGUA PLANETA AZUL</v>
          </cell>
          <cell r="F42" t="str">
            <v>COMPRA DE BOTELLONES DE AGUA</v>
          </cell>
          <cell r="G42">
            <v>4500</v>
          </cell>
          <cell r="H42">
            <v>46092</v>
          </cell>
        </row>
        <row r="43">
          <cell r="D43" t="str">
            <v>B1500000183</v>
          </cell>
          <cell r="E43" t="str">
            <v>PORTAFOLIO.DO</v>
          </cell>
          <cell r="F43" t="str">
            <v>COMPRA ALIMENTOS Y BEBIDAS</v>
          </cell>
          <cell r="G43">
            <v>143062</v>
          </cell>
          <cell r="H43">
            <v>46094</v>
          </cell>
        </row>
        <row r="44">
          <cell r="D44" t="str">
            <v>B1500001098</v>
          </cell>
          <cell r="E44" t="str">
            <v>GRISELDA MONTAS</v>
          </cell>
          <cell r="F44" t="str">
            <v>SERVICIO DE COFFE BREAK</v>
          </cell>
          <cell r="G44">
            <v>32745</v>
          </cell>
          <cell r="H44">
            <v>46094</v>
          </cell>
        </row>
        <row r="45">
          <cell r="D45" t="str">
            <v>E450000010667</v>
          </cell>
          <cell r="E45" t="str">
            <v>CECOMSA</v>
          </cell>
          <cell r="F45" t="str">
            <v>COMPRA DE IMPRESORAS, TABLETS Y COMPUTADORAS</v>
          </cell>
          <cell r="G45">
            <v>2254667.12</v>
          </cell>
          <cell r="H45">
            <v>46098</v>
          </cell>
        </row>
        <row r="46">
          <cell r="D46" t="str">
            <v>E450000002764</v>
          </cell>
          <cell r="E46" t="str">
            <v>MAGNA MOTORS</v>
          </cell>
          <cell r="F46" t="str">
            <v>MANTENIMIENTO DE VEHICULOS</v>
          </cell>
          <cell r="G46">
            <v>23640.27</v>
          </cell>
          <cell r="H46">
            <v>46098</v>
          </cell>
        </row>
        <row r="47">
          <cell r="D47" t="str">
            <v>B1500001051</v>
          </cell>
          <cell r="E47" t="str">
            <v>SELLOS Y MAS</v>
          </cell>
          <cell r="F47" t="str">
            <v>COMPRA DE SELLOS COMPLETOS</v>
          </cell>
          <cell r="G47">
            <v>16053.98</v>
          </cell>
          <cell r="H47">
            <v>46100</v>
          </cell>
        </row>
        <row r="48">
          <cell r="D48" t="str">
            <v>B1500001103</v>
          </cell>
          <cell r="E48" t="str">
            <v>GRISELDA MONTAS</v>
          </cell>
          <cell r="F48" t="str">
            <v>SERVICIO DE COFFE BREAK</v>
          </cell>
          <cell r="G48">
            <v>10195.200000000001</v>
          </cell>
          <cell r="H48">
            <v>46101</v>
          </cell>
        </row>
        <row r="49">
          <cell r="D49" t="str">
            <v>B1500001104</v>
          </cell>
          <cell r="E49" t="str">
            <v>GRISELDA MONTAS</v>
          </cell>
          <cell r="F49" t="str">
            <v>SERVICIO DE COFFE BREAK</v>
          </cell>
          <cell r="G49">
            <v>6159.6</v>
          </cell>
          <cell r="H49">
            <v>46101</v>
          </cell>
        </row>
        <row r="50">
          <cell r="D50" t="str">
            <v>B1500001105</v>
          </cell>
          <cell r="E50" t="str">
            <v>GRISELDA MONTAS</v>
          </cell>
          <cell r="F50" t="str">
            <v>SERVICIO DE COFFE BREAK</v>
          </cell>
          <cell r="G50">
            <v>20071.8</v>
          </cell>
          <cell r="H50">
            <v>46101</v>
          </cell>
        </row>
        <row r="51">
          <cell r="D51" t="str">
            <v>B1500001106</v>
          </cell>
          <cell r="E51" t="str">
            <v>GRISELDA MONTAS</v>
          </cell>
          <cell r="F51" t="str">
            <v>SERVICIO DE COFFE BREAK</v>
          </cell>
          <cell r="G51">
            <v>5310</v>
          </cell>
          <cell r="H51">
            <v>46101</v>
          </cell>
        </row>
        <row r="52">
          <cell r="D52" t="str">
            <v>B1500003262</v>
          </cell>
          <cell r="E52" t="str">
            <v>MOTO FRANCIS</v>
          </cell>
          <cell r="F52" t="str">
            <v>MANTENIMIENTO MOTORES</v>
          </cell>
          <cell r="G52">
            <v>11387</v>
          </cell>
          <cell r="H52">
            <v>46104</v>
          </cell>
        </row>
        <row r="53">
          <cell r="D53" t="str">
            <v>B1500003263</v>
          </cell>
          <cell r="E53" t="str">
            <v>MOTO FRANCIS</v>
          </cell>
          <cell r="F53" t="str">
            <v>MANTENIMIENTO MOTORES</v>
          </cell>
          <cell r="G53">
            <v>22024.7</v>
          </cell>
          <cell r="H53">
            <v>46104</v>
          </cell>
        </row>
        <row r="54">
          <cell r="D54" t="str">
            <v>B1500003264</v>
          </cell>
          <cell r="E54" t="str">
            <v>MOTO FRANCIS</v>
          </cell>
          <cell r="F54" t="str">
            <v>MANTENIMIENTO MOTORES</v>
          </cell>
          <cell r="G54">
            <v>826</v>
          </cell>
          <cell r="H54">
            <v>46104</v>
          </cell>
        </row>
        <row r="55">
          <cell r="D55" t="str">
            <v>B1500000645</v>
          </cell>
          <cell r="E55" t="str">
            <v>JULIO COLON</v>
          </cell>
          <cell r="F55" t="str">
            <v>MANTENIMIENTO AIRES ACONDICIONADOS</v>
          </cell>
          <cell r="G55">
            <v>40120</v>
          </cell>
          <cell r="H55">
            <v>46104</v>
          </cell>
        </row>
        <row r="56">
          <cell r="D56" t="str">
            <v>B1500000646</v>
          </cell>
          <cell r="E56" t="str">
            <v>JULIO COLON</v>
          </cell>
          <cell r="F56" t="str">
            <v>MANTENIMIENTO AIRES ACONDICIONADOS</v>
          </cell>
          <cell r="G56">
            <v>21240</v>
          </cell>
          <cell r="H56">
            <v>46104</v>
          </cell>
        </row>
        <row r="57">
          <cell r="D57" t="str">
            <v>B1500000647</v>
          </cell>
          <cell r="E57" t="str">
            <v>JULIO COLON</v>
          </cell>
          <cell r="F57" t="str">
            <v>MANTENIMIENTO AIRES ACONDICIONADOS</v>
          </cell>
          <cell r="G57">
            <v>22420</v>
          </cell>
          <cell r="H57">
            <v>46104</v>
          </cell>
        </row>
        <row r="58">
          <cell r="D58" t="str">
            <v>E450000001404</v>
          </cell>
          <cell r="E58" t="str">
            <v>BONANZA DOMINICANA</v>
          </cell>
          <cell r="F58" t="str">
            <v>MANTENIMIENTO DE VEHICULOS</v>
          </cell>
          <cell r="G58">
            <v>18500.13</v>
          </cell>
          <cell r="H58">
            <v>46104</v>
          </cell>
        </row>
        <row r="59">
          <cell r="D59" t="str">
            <v>UVO-CT-00004523</v>
          </cell>
          <cell r="E59" t="str">
            <v>OFICINA DE COORDINACION PRESID</v>
          </cell>
          <cell r="F59" t="str">
            <v>VIATICOS PEDRO MORTA Y VLADIMIR JIMENEZ</v>
          </cell>
          <cell r="G59">
            <v>180687.5</v>
          </cell>
          <cell r="H59">
            <v>46106</v>
          </cell>
        </row>
        <row r="60">
          <cell r="D60" t="str">
            <v>E450000000003</v>
          </cell>
          <cell r="E60" t="str">
            <v>PROVECOM</v>
          </cell>
          <cell r="F60" t="str">
            <v>COMPRA DE TINACO, INVERSOR, BATERIA, BOMBA</v>
          </cell>
          <cell r="G60">
            <v>221532.25</v>
          </cell>
          <cell r="H60">
            <v>46105</v>
          </cell>
        </row>
        <row r="61">
          <cell r="D61" t="str">
            <v>E450000000452</v>
          </cell>
          <cell r="E61" t="str">
            <v>CKTRANS MOTORS</v>
          </cell>
          <cell r="F61" t="str">
            <v>MANTENIMIENTO DE VEHICULOS</v>
          </cell>
          <cell r="G61">
            <v>46953.1</v>
          </cell>
          <cell r="H61">
            <v>46106</v>
          </cell>
        </row>
        <row r="62">
          <cell r="D62" t="str">
            <v>B1500000366</v>
          </cell>
          <cell r="E62" t="str">
            <v>AL CANTUTTIO</v>
          </cell>
          <cell r="F62" t="str">
            <v>SERVICIO DE ALMUERZO EJECUTIVO</v>
          </cell>
          <cell r="G62">
            <v>248000</v>
          </cell>
          <cell r="H62">
            <v>46106</v>
          </cell>
        </row>
        <row r="63">
          <cell r="D63" t="str">
            <v>E450000001336</v>
          </cell>
          <cell r="E63" t="str">
            <v>DHL</v>
          </cell>
          <cell r="F63" t="str">
            <v>EXTRA CARGOS</v>
          </cell>
          <cell r="G63">
            <v>2808.54</v>
          </cell>
          <cell r="H63">
            <v>46106</v>
          </cell>
        </row>
        <row r="64">
          <cell r="D64" t="str">
            <v>E450000001337</v>
          </cell>
          <cell r="E64" t="str">
            <v>DHL</v>
          </cell>
          <cell r="F64" t="str">
            <v>EXTRA CARGOS</v>
          </cell>
          <cell r="G64">
            <v>2808.54</v>
          </cell>
          <cell r="H64">
            <v>46106</v>
          </cell>
        </row>
        <row r="65">
          <cell r="D65" t="str">
            <v>B1500004529</v>
          </cell>
          <cell r="E65" t="str">
            <v>JARDIN ILUSIONES</v>
          </cell>
          <cell r="F65" t="str">
            <v>ARREGLOS FLORALES</v>
          </cell>
          <cell r="G65">
            <v>28150.13</v>
          </cell>
          <cell r="H65">
            <v>46106</v>
          </cell>
        </row>
        <row r="66">
          <cell r="D66" t="str">
            <v>E450000005688</v>
          </cell>
          <cell r="E66" t="str">
            <v>SENASA</v>
          </cell>
          <cell r="F66" t="str">
            <v>SEGURO DE EMPLEADOS</v>
          </cell>
          <cell r="G66">
            <v>399706.8</v>
          </cell>
          <cell r="H66">
            <v>46106</v>
          </cell>
        </row>
        <row r="67">
          <cell r="D67" t="str">
            <v>UVO-CT-00004544</v>
          </cell>
          <cell r="E67" t="str">
            <v>OFICINA DE COORDINACION PRESID</v>
          </cell>
          <cell r="F67" t="str">
            <v>VIATICOS A USA NESTOR MATOS, MERAIOT</v>
          </cell>
          <cell r="G67">
            <v>446880</v>
          </cell>
          <cell r="H67">
            <v>46106</v>
          </cell>
        </row>
        <row r="68">
          <cell r="D68" t="str">
            <v>E450000106776</v>
          </cell>
          <cell r="E68" t="str">
            <v>CLARO</v>
          </cell>
          <cell r="F68" t="str">
            <v>SERV. TELEFONICO</v>
          </cell>
          <cell r="G68">
            <v>122729.29</v>
          </cell>
          <cell r="H68">
            <v>46108</v>
          </cell>
        </row>
        <row r="69">
          <cell r="D69" t="str">
            <v>UVO-CT-00004577</v>
          </cell>
          <cell r="E69" t="str">
            <v>OFICINA DE COORDINACION PRESID</v>
          </cell>
          <cell r="F69" t="str">
            <v>VIATICOS EDUARDO LLANO</v>
          </cell>
          <cell r="G69">
            <v>83344.800000000003</v>
          </cell>
          <cell r="H69">
            <v>46106</v>
          </cell>
        </row>
        <row r="70">
          <cell r="D70" t="str">
            <v>B1500000390</v>
          </cell>
          <cell r="E70" t="str">
            <v>BONCHESITOS</v>
          </cell>
          <cell r="F70" t="str">
            <v>SERVICIO ALQUILER DE STAND</v>
          </cell>
          <cell r="G70">
            <v>58410</v>
          </cell>
          <cell r="H70">
            <v>46112</v>
          </cell>
        </row>
        <row r="71">
          <cell r="D71" t="str">
            <v>B1500000250</v>
          </cell>
          <cell r="E71" t="str">
            <v>TECHBOX</v>
          </cell>
          <cell r="F71" t="str">
            <v>PRODUCTOS VARIOS</v>
          </cell>
          <cell r="G71">
            <v>134725.32</v>
          </cell>
          <cell r="H71">
            <v>46112</v>
          </cell>
        </row>
        <row r="72">
          <cell r="D72" t="str">
            <v>B1500000241</v>
          </cell>
          <cell r="E72" t="str">
            <v>BRYMADA</v>
          </cell>
          <cell r="F72" t="str">
            <v>COMPRA SUMINISTROS DE LIMPIEZA (PAPEL)</v>
          </cell>
          <cell r="G72">
            <v>24337.5</v>
          </cell>
          <cell r="H72">
            <v>46112</v>
          </cell>
        </row>
        <row r="73">
          <cell r="D73" t="str">
            <v>E450000102702</v>
          </cell>
          <cell r="E73" t="str">
            <v>EDESUR</v>
          </cell>
          <cell r="F73" t="str">
            <v>SERV. DE ENERGIA ELECTRICA</v>
          </cell>
          <cell r="G73">
            <v>265739.12</v>
          </cell>
          <cell r="H73">
            <v>46112</v>
          </cell>
        </row>
        <row r="74">
          <cell r="D74" t="str">
            <v>E450000075848</v>
          </cell>
          <cell r="E74" t="str">
            <v>EDEESTE</v>
          </cell>
          <cell r="F74" t="str">
            <v>SERV. DE ENERGIA ELECTRICA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8C6C7-9B37-4D2A-B19C-8FB886049559}">
  <dimension ref="A3:K31"/>
  <sheetViews>
    <sheetView tabSelected="1" zoomScaleNormal="100" workbookViewId="0">
      <selection activeCell="D23" sqref="D23"/>
    </sheetView>
  </sheetViews>
  <sheetFormatPr baseColWidth="10" defaultColWidth="9.140625" defaultRowHeight="15" x14ac:dyDescent="0.25"/>
  <cols>
    <col min="2" max="2" width="31.28515625" customWidth="1"/>
    <col min="3" max="3" width="32.140625" customWidth="1"/>
    <col min="4" max="4" width="44.5703125" customWidth="1"/>
    <col min="5" max="5" width="32.140625" customWidth="1"/>
    <col min="6" max="10" width="21.42578125" customWidth="1"/>
  </cols>
  <sheetData>
    <row r="3" spans="1:11" ht="34.5" x14ac:dyDescent="0.25">
      <c r="B3" s="1" t="s">
        <v>0</v>
      </c>
      <c r="C3" s="1"/>
      <c r="D3" s="1"/>
      <c r="E3" s="1"/>
      <c r="F3" s="1"/>
      <c r="G3" s="1"/>
      <c r="H3" s="1"/>
      <c r="I3" s="1"/>
      <c r="J3" s="1"/>
    </row>
    <row r="4" spans="1:11" ht="22.5" x14ac:dyDescent="0.25">
      <c r="B4" s="2" t="s">
        <v>1</v>
      </c>
      <c r="C4" s="2"/>
      <c r="D4" s="2"/>
      <c r="E4" s="2"/>
      <c r="F4" s="2"/>
      <c r="G4" s="2"/>
      <c r="H4" s="2"/>
      <c r="I4" s="2"/>
      <c r="J4" s="2"/>
    </row>
    <row r="5" spans="1:11" ht="22.5" x14ac:dyDescent="0.25">
      <c r="B5" s="2" t="s">
        <v>2</v>
      </c>
      <c r="C5" s="2"/>
      <c r="D5" s="2"/>
      <c r="E5" s="2"/>
      <c r="F5" s="2"/>
      <c r="G5" s="2"/>
      <c r="H5" s="2"/>
      <c r="I5" s="2"/>
      <c r="J5" s="2"/>
    </row>
    <row r="6" spans="1:11" ht="25.5" x14ac:dyDescent="0.25">
      <c r="B6" s="3"/>
      <c r="C6" s="4"/>
      <c r="D6" s="5"/>
      <c r="E6" s="6"/>
      <c r="F6" s="7"/>
      <c r="G6" s="6"/>
      <c r="H6" s="6"/>
      <c r="I6" s="6"/>
      <c r="J6" s="6"/>
    </row>
    <row r="7" spans="1:11" ht="15.75" thickBot="1" x14ac:dyDescent="0.3">
      <c r="D7" s="8"/>
    </row>
    <row r="8" spans="1:11" ht="63" x14ac:dyDescent="0.25">
      <c r="B8" s="9" t="s">
        <v>3</v>
      </c>
      <c r="C8" s="10" t="s">
        <v>4</v>
      </c>
      <c r="D8" s="9" t="s">
        <v>5</v>
      </c>
      <c r="E8" s="9" t="s">
        <v>6</v>
      </c>
      <c r="F8" s="9" t="s">
        <v>7</v>
      </c>
      <c r="G8" s="9" t="s">
        <v>8</v>
      </c>
      <c r="H8" s="9" t="s">
        <v>9</v>
      </c>
      <c r="I8" s="9" t="s">
        <v>10</v>
      </c>
      <c r="J8" s="11" t="s">
        <v>11</v>
      </c>
    </row>
    <row r="9" spans="1:11" ht="40.5" hidden="1" x14ac:dyDescent="0.3">
      <c r="A9" s="12"/>
      <c r="B9" s="13" t="str">
        <f>+_xlfn.XLOOKUP(C9,'[1]CXP  MARZO 2026'!E7:E82,'[1]CXP  MARZO 2026'!D7:D82)</f>
        <v>E450000075848</v>
      </c>
      <c r="C9" s="14" t="s">
        <v>12</v>
      </c>
      <c r="D9" s="13" t="str">
        <f>+_xlfn.XLOOKUP(C9,'[1]CXP  MARZO 2026'!E7:E82,'[1]CXP  MARZO 2026'!F7:F82)</f>
        <v>SERV. DE ENERGIA ELECTRICA</v>
      </c>
      <c r="E9" s="15">
        <f>+_xlfn.XLOOKUP(B9,'[1]CXP  MARZO 2026'!D$7:D$82,'[1]CXP  MARZO 2026'!G$7:G$82)</f>
        <v>0</v>
      </c>
      <c r="F9" s="16" cm="1">
        <f t="array" ref="F9">+_xlfn.XLOOKUP(B9,'[1]CXP  MARZO 2026'!D7:D$82,'[1]CXP  MARZO 2026'!H7:H$82)</f>
        <v>0</v>
      </c>
      <c r="G9" s="17">
        <f>+F9+30</f>
        <v>30</v>
      </c>
      <c r="H9" s="18">
        <v>0</v>
      </c>
      <c r="I9" s="19">
        <f>+E9</f>
        <v>0</v>
      </c>
      <c r="J9" s="20" t="s">
        <v>13</v>
      </c>
      <c r="K9" s="12"/>
    </row>
    <row r="10" spans="1:11" ht="31.5" x14ac:dyDescent="0.3">
      <c r="A10" s="12"/>
      <c r="B10" s="13" t="str">
        <f>+_xlfn.XLOOKUP(C10,'[1]CXP  MARZO 2026'!E8:E82,'[1]CXP  MARZO 2026'!D8:D82)</f>
        <v>E450000106776</v>
      </c>
      <c r="C10" s="14" t="s">
        <v>14</v>
      </c>
      <c r="D10" s="13" t="str">
        <f>+_xlfn.XLOOKUP(C10,'[1]CXP  MARZO 2026'!E8:E82,'[1]CXP  MARZO 2026'!F8:F82)</f>
        <v>SERV. TELEFONICO</v>
      </c>
      <c r="E10" s="15">
        <f>+_xlfn.XLOOKUP(B10,'[1]CXP  MARZO 2026'!D$7:D$82,'[1]CXP  MARZO 2026'!G$7:G$82)</f>
        <v>122729.29</v>
      </c>
      <c r="F10" s="16" cm="1">
        <f t="array" ref="F10">+_xlfn.XLOOKUP(B10,'[1]CXP  MARZO 2026'!D8:D$82,'[1]CXP  MARZO 2026'!H8:H$82)</f>
        <v>46108</v>
      </c>
      <c r="G10" s="17">
        <f t="shared" ref="G10:G11" si="0">+F10+30</f>
        <v>46138</v>
      </c>
      <c r="H10" s="18">
        <v>0</v>
      </c>
      <c r="I10" s="19">
        <f t="shared" ref="I10:I11" si="1">+E10</f>
        <v>122729.29</v>
      </c>
      <c r="J10" s="20" t="s">
        <v>13</v>
      </c>
      <c r="K10" s="12"/>
    </row>
    <row r="11" spans="1:11" ht="40.5" x14ac:dyDescent="0.3">
      <c r="A11" s="12"/>
      <c r="B11" s="13" t="str">
        <f>+_xlfn.XLOOKUP(C11,'[1]CXP  MARZO 2026'!E9:E82,'[1]CXP  MARZO 2026'!D9:D82)</f>
        <v>E450000102702</v>
      </c>
      <c r="C11" s="21" t="s">
        <v>15</v>
      </c>
      <c r="D11" s="13" t="str">
        <f>+_xlfn.XLOOKUP(C11,'[1]CXP  MARZO 2026'!E9:E83,'[1]CXP  MARZO 2026'!F9:F83)</f>
        <v>SERV. DE ENERGIA ELECTRICA</v>
      </c>
      <c r="E11" s="15">
        <f>+_xlfn.XLOOKUP(B11,'[1]CXP  MARZO 2026'!D$7:D$82,'[1]CXP  MARZO 2026'!G$7:G$82)</f>
        <v>265739.12</v>
      </c>
      <c r="F11" s="16" cm="1">
        <f t="array" ref="F11">+_xlfn.XLOOKUP(B11,'[1]CXP  MARZO 2026'!D9:D$82,'[1]CXP  MARZO 2026'!H9:H$82)</f>
        <v>46112</v>
      </c>
      <c r="G11" s="17">
        <f t="shared" si="0"/>
        <v>46142</v>
      </c>
      <c r="H11" s="18">
        <v>0</v>
      </c>
      <c r="I11" s="19">
        <f t="shared" si="1"/>
        <v>265739.12</v>
      </c>
      <c r="J11" s="20" t="s">
        <v>13</v>
      </c>
      <c r="K11" s="12"/>
    </row>
    <row r="12" spans="1:11" ht="20.25" x14ac:dyDescent="0.3">
      <c r="A12" s="12"/>
      <c r="B12" s="13"/>
      <c r="C12" s="13"/>
      <c r="D12" s="13"/>
      <c r="E12" s="15"/>
      <c r="F12" s="16"/>
      <c r="G12" s="17"/>
      <c r="H12" s="18"/>
      <c r="I12" s="19">
        <f>+E12</f>
        <v>0</v>
      </c>
      <c r="J12" s="20"/>
      <c r="K12" s="12"/>
    </row>
    <row r="13" spans="1:11" ht="19.5" thickBot="1" x14ac:dyDescent="0.35">
      <c r="B13" s="22" t="s">
        <v>16</v>
      </c>
      <c r="C13" s="23"/>
      <c r="D13" s="23"/>
      <c r="E13" s="24">
        <f>SUM(E9:E11)</f>
        <v>388468.41</v>
      </c>
      <c r="F13" s="23"/>
      <c r="G13" s="24"/>
      <c r="H13" s="24"/>
      <c r="I13" s="24">
        <f>SUM(I9:I12)</f>
        <v>388468.41</v>
      </c>
      <c r="J13" s="25"/>
    </row>
    <row r="14" spans="1:11" ht="25.5" x14ac:dyDescent="0.35">
      <c r="B14" s="5"/>
      <c r="C14" s="4"/>
      <c r="D14" s="5"/>
      <c r="E14" s="5"/>
      <c r="F14" s="7"/>
      <c r="G14" s="5"/>
      <c r="H14" s="5"/>
      <c r="I14" s="26"/>
      <c r="J14" s="5"/>
    </row>
    <row r="15" spans="1:11" ht="25.5" x14ac:dyDescent="0.35">
      <c r="B15" s="5"/>
      <c r="C15" s="4"/>
      <c r="D15" s="5"/>
      <c r="E15" s="5"/>
      <c r="F15" s="7"/>
      <c r="G15" s="5"/>
      <c r="H15" s="5"/>
      <c r="I15" s="26"/>
      <c r="J15" s="5"/>
    </row>
    <row r="16" spans="1:11" x14ac:dyDescent="0.25">
      <c r="D16" s="8"/>
    </row>
    <row r="17" spans="2:11" ht="26.25" x14ac:dyDescent="0.25">
      <c r="B17" s="27" t="s">
        <v>17</v>
      </c>
      <c r="C17" s="27"/>
      <c r="D17" s="27"/>
      <c r="E17" s="27"/>
      <c r="F17" s="27"/>
      <c r="G17" s="27"/>
      <c r="H17" s="28" t="s">
        <v>18</v>
      </c>
      <c r="I17" s="28"/>
      <c r="J17" s="28"/>
    </row>
    <row r="19" spans="2:11" x14ac:dyDescent="0.25">
      <c r="D19" s="29"/>
    </row>
    <row r="20" spans="2:11" x14ac:dyDescent="0.25">
      <c r="D20" s="29"/>
    </row>
    <row r="21" spans="2:11" ht="21" x14ac:dyDescent="0.35">
      <c r="B21" s="30"/>
      <c r="C21" s="30"/>
      <c r="D21" s="31"/>
      <c r="E21" s="32"/>
      <c r="F21" s="32"/>
      <c r="G21" s="33"/>
      <c r="H21" s="34"/>
      <c r="I21" s="34"/>
      <c r="J21" s="35"/>
    </row>
    <row r="22" spans="2:11" ht="21" x14ac:dyDescent="0.35">
      <c r="B22" s="33"/>
      <c r="C22" s="36"/>
      <c r="D22" s="36"/>
      <c r="E22" s="37"/>
      <c r="F22" s="38"/>
      <c r="G22" s="33"/>
      <c r="H22" s="34"/>
      <c r="I22" s="34"/>
      <c r="J22" s="35"/>
    </row>
    <row r="23" spans="2:11" x14ac:dyDescent="0.25">
      <c r="D23" s="29"/>
    </row>
    <row r="24" spans="2:11" ht="20.25" x14ac:dyDescent="0.3">
      <c r="B24" s="39"/>
      <c r="C24" s="30"/>
      <c r="D24" s="40"/>
      <c r="E24" s="31"/>
      <c r="F24" s="32"/>
      <c r="G24" s="32"/>
      <c r="H24" s="31"/>
    </row>
    <row r="25" spans="2:11" x14ac:dyDescent="0.25">
      <c r="D25" s="29"/>
    </row>
    <row r="26" spans="2:11" x14ac:dyDescent="0.25">
      <c r="D26" s="29"/>
    </row>
    <row r="28" spans="2:11" ht="21" x14ac:dyDescent="0.35">
      <c r="K28" s="35"/>
    </row>
    <row r="29" spans="2:11" ht="21" x14ac:dyDescent="0.35">
      <c r="K29" s="35"/>
    </row>
    <row r="30" spans="2:11" ht="21" x14ac:dyDescent="0.35">
      <c r="K30" s="35"/>
    </row>
    <row r="31" spans="2:11" ht="21" x14ac:dyDescent="0.35">
      <c r="K31" s="35"/>
    </row>
  </sheetData>
  <mergeCells count="6">
    <mergeCell ref="B3:J3"/>
    <mergeCell ref="B4:J4"/>
    <mergeCell ref="B5:J5"/>
    <mergeCell ref="B17:C17"/>
    <mergeCell ref="D17:G17"/>
    <mergeCell ref="H17:J17"/>
  </mergeCells>
  <pageMargins left="0.7" right="0.7" top="0.75" bottom="0.75" header="0.3" footer="0.3"/>
  <pageSetup paperSize="5" scale="6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CARGA FIJA MARZO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Narda Gil</dc:creator>
  <cp:lastModifiedBy>Narda Gil</cp:lastModifiedBy>
  <dcterms:created xsi:type="dcterms:W3CDTF">2026-04-13T19:28:56Z</dcterms:created>
  <dcterms:modified xsi:type="dcterms:W3CDTF">2026-04-13T19:30:05Z</dcterms:modified>
</cp:coreProperties>
</file>