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gil\Desktop\"/>
    </mc:Choice>
  </mc:AlternateContent>
  <xr:revisionPtr revIDLastSave="0" documentId="8_{BFA3AF41-C954-4FF4-BE84-05D3C3F0B21B}" xr6:coauthVersionLast="47" xr6:coauthVersionMax="47" xr10:uidLastSave="{00000000-0000-0000-0000-000000000000}"/>
  <bookViews>
    <workbookView xWindow="-120" yWindow="-120" windowWidth="29040" windowHeight="15840" xr2:uid="{81FB68C6-D15E-469A-AD26-F7D8B8651676}"/>
  </bookViews>
  <sheets>
    <sheet name="MARZO 2026" sheetId="1" r:id="rId1"/>
  </sheets>
  <externalReferences>
    <externalReference r:id="rId2"/>
  </externalReferences>
  <definedNames>
    <definedName name="_xlnm._FilterDatabase" localSheetId="0" hidden="1">'MARZO 2026'!$B$12:$F$632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4" i="1" l="1"/>
  <c r="C664" i="1"/>
  <c r="C663" i="1"/>
  <c r="F663" i="1" s="1"/>
  <c r="H663" i="1" s="1"/>
  <c r="G662" i="1"/>
  <c r="E662" i="1"/>
  <c r="D662" i="1"/>
  <c r="C662" i="1"/>
  <c r="G661" i="1"/>
  <c r="G664" i="1" s="1"/>
  <c r="F661" i="1"/>
  <c r="H661" i="1" s="1"/>
  <c r="E661" i="1"/>
  <c r="C661" i="1"/>
  <c r="F660" i="1"/>
  <c r="H660" i="1" s="1"/>
  <c r="C660" i="1"/>
  <c r="C659" i="1"/>
  <c r="F658" i="1"/>
  <c r="E658" i="1"/>
  <c r="D658" i="1"/>
  <c r="C658" i="1"/>
  <c r="F632" i="1"/>
  <c r="E632" i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12" i="1"/>
  <c r="H658" i="1" l="1"/>
  <c r="D665" i="1"/>
  <c r="E664" i="1"/>
  <c r="E665" i="1" s="1"/>
  <c r="F662" i="1"/>
  <c r="H662" i="1" s="1"/>
  <c r="H664" i="1" s="1"/>
  <c r="F664" i="1" l="1"/>
</calcChain>
</file>

<file path=xl/sharedStrings.xml><?xml version="1.0" encoding="utf-8"?>
<sst xmlns="http://schemas.openxmlformats.org/spreadsheetml/2006/main" count="755" uniqueCount="194">
  <si>
    <t>MINISTERIO DE INDUSTRIA COMERCIO Y MIPYMES</t>
  </si>
  <si>
    <t>INSTITUTO DOMINICANO PARA LA CALIDAD</t>
  </si>
  <si>
    <t>CREADO MEDIANTE LA LEY 166-12</t>
  </si>
  <si>
    <t xml:space="preserve">RELACION DE  INGRESOS Y EGRESOS </t>
  </si>
  <si>
    <t>AL 31 DE MARZO 2026</t>
  </si>
  <si>
    <t>VALOR EN RD$</t>
  </si>
  <si>
    <t>RNC:430128317</t>
  </si>
  <si>
    <t>BALANCE INICIAL RD$</t>
  </si>
  <si>
    <t>FECHA</t>
  </si>
  <si>
    <t>No.Lib/CK/Transf.</t>
  </si>
  <si>
    <t>DESCRIPCION</t>
  </si>
  <si>
    <t>INGRESOS DEBITO</t>
  </si>
  <si>
    <t>EGRESOS CREDITO</t>
  </si>
  <si>
    <t xml:space="preserve">INGRESO RECIBO POR VENTA DE SERVICIOS </t>
  </si>
  <si>
    <t>Ventas De Normas Dominicanas, De Otros Documentos Normativos Y De Normas Internacionales</t>
  </si>
  <si>
    <t>LIB. 302-1 ORD. 022835</t>
  </si>
  <si>
    <t>OUTSOURCING DISRUPTION, PAGO SERVICIOS DE ASESORIA GENERAL DE GESTION F-100</t>
  </si>
  <si>
    <t>LIB. 304-1 ORD. 022837</t>
  </si>
  <si>
    <t>PLANETA AZUL, PAGO SERVICIO DE SUMINSTRO DE BOTELLONES DE AGUA F-100</t>
  </si>
  <si>
    <t>LIB. 309-1 ORD. 022836</t>
  </si>
  <si>
    <t>FRESH FOOD EVENTS &amp; CATERING, PAGO SERVICIOS DE ALMUERZO Y CENA F-102</t>
  </si>
  <si>
    <t>TRASLADO FONDOS CUENTAS ESCRITAS F-100</t>
  </si>
  <si>
    <t>LIB. 381-1 ORD. 025053</t>
  </si>
  <si>
    <t>NOMINA VIATICO F-102</t>
  </si>
  <si>
    <t>DGII, IMPUESTOS DEJADO DE COBRAR CORRESPONDIENTE A LAS NOMINAS DE OTRAS GRATIFICAIONES, SERVICIOS TECNICOS</t>
  </si>
  <si>
    <t>41960035731</t>
  </si>
  <si>
    <t>TSS, PAGO IMPUESTOS FALTANTE, SERVICIOS TECNICOS</t>
  </si>
  <si>
    <t>LIB. 383-1 ORD. 025056</t>
  </si>
  <si>
    <t>VIATICO PAGADO CORREPONDINETE A ADMINISTRATIVOS F-102</t>
  </si>
  <si>
    <t>LIB. 385-1 ORD. 0255055</t>
  </si>
  <si>
    <t>VIATICO PAGADO CORRESPONDIENTE A ADMINSITRATIVO ZONA SUR F-102</t>
  </si>
  <si>
    <t>LIB. 387-1 ORD. 025054</t>
  </si>
  <si>
    <t>VIATICO PAGADO CORREPONDINETE A BALANZA SURTIDORES F-102</t>
  </si>
  <si>
    <t>COMISION SIRITE F-102</t>
  </si>
  <si>
    <t>9DNLUQ</t>
  </si>
  <si>
    <t>LIB. 450-1 ORD. 717043</t>
  </si>
  <si>
    <t>NOMINA VIATICO F-100</t>
  </si>
  <si>
    <t>V5XZJH</t>
  </si>
  <si>
    <t>AGSINACION CUOTA PAGO EMA F-100</t>
  </si>
  <si>
    <t>LIB. 378-1 ORD. 718255</t>
  </si>
  <si>
    <t>BONANZA DOMINICANA, PAGO SERVICIOS DE MANTENIMIENTO DE LOS VEHICULOS F-102</t>
  </si>
  <si>
    <t>LIB. 391-1 ORD. 718258</t>
  </si>
  <si>
    <t>LIB. 476-1 ORD. 718257</t>
  </si>
  <si>
    <t>NOMINA PRESTACIONES LABORALES F-100</t>
  </si>
  <si>
    <t>LIB. 483-1 ORD. 718256</t>
  </si>
  <si>
    <t>INGRESO RECIBO POR VENTA DE SERVICIOS CORRESPONDIENTE A  CEMENTOS PROGRESO DOMINIC, SERVICIOS TECNICOS</t>
  </si>
  <si>
    <t>DEPOSITO SOBRANTE DE CAJA CHICA CK. 1276, SERVICIOS TECNICOS</t>
  </si>
  <si>
    <t>13/03/2026</t>
  </si>
  <si>
    <t>LIB. 467-1 ORD. 719250</t>
  </si>
  <si>
    <t>BIENVENIDO ACOSTA MENDEZ, PAGO SERVICIO  DE NOTARIZACION DE DOCUMENTOS LEGALES E INSTITUCIONALES F-100</t>
  </si>
  <si>
    <t>LIB. 505-1 ORD. 719252</t>
  </si>
  <si>
    <t>INDOCAL-PAGOS HORAS EXTRAS DICIEMBRE-F-102</t>
  </si>
  <si>
    <t>LIB. 507-1 ORD. 719251</t>
  </si>
  <si>
    <t>INDOCAL-PAGOS DE HORAS EXTRAS ENERO 2026 F-102</t>
  </si>
  <si>
    <t>LIB.469-1  ORD. 719256</t>
  </si>
  <si>
    <t>EMA, PAGOS DE SERVICIOS DE ACTUALIZACION TECNICA EN NORMAS -100</t>
  </si>
  <si>
    <t>LIB. 471-1 ORD. 719255</t>
  </si>
  <si>
    <t xml:space="preserve">EMA, PAGO DE SERVICIO DE VIGILANCIA A LA ACREDITACION NO. 107/16 F-100 </t>
  </si>
  <si>
    <t>LIB. 473-1 ORD. 721135</t>
  </si>
  <si>
    <t>ODAC, PAGO SERVICIOS DE ACREDITACION EN NORMAS F-100</t>
  </si>
  <si>
    <t>LIB. 480-1 ORD. 721138</t>
  </si>
  <si>
    <t>JARDIN ILUSIONES, PAGO DE SERVICIO DE GESTION DE EVENTOS PARA ESTE INDOCAL. SEGUN FACTURA NCF:B1500004315. VER ANEXOS. F-100</t>
  </si>
  <si>
    <t>LIB. 481-1 ORD. 721137</t>
  </si>
  <si>
    <t>JULIO COLON, PAGO SERVICIOS DE MANTENIMIENTO PREVENTIVO Y CORRECTIVO DE AIRES ACONDICIONADOS DE ESTE INDOCAL.,  SEGUN FACTURAS NCF: B1500000631, B1500000632 Y B1500000633. VER ANEXOS. F-102</t>
  </si>
  <si>
    <t>LIB. 485-1 ORD. 721136</t>
  </si>
  <si>
    <t>CODETEL, PAGO SERVICIOS TELEFÓNICOS UTILIZADOS POR ESTE INDOCAL, CORRESPONDIENTE AL 27 DE FEBRERO DEL 2026, SEGÚN FACTURA NO. 208 NCF: E450000103973. VER ANEXOS. F-100</t>
  </si>
  <si>
    <t>INGRESO RECIBIDO DEL MICM F-100</t>
  </si>
  <si>
    <t>LIB.596-1 ORD. 724343</t>
  </si>
  <si>
    <t>PAGO VIATICO FUERA DEL PAIS GUATEMALA MARZO 2026 F-100</t>
  </si>
  <si>
    <t>LIB. 525-1 ORD. 724336</t>
  </si>
  <si>
    <t>GTG INDUSTRIAL, PAGO AQUISICION DE PRODUCTOS DE LIMPIEZA E HIGIENE PARA USO DE ESTE INDOCAL. SEGUN FACTURA NCF: E450000000218. VER ANEXOS. F-102</t>
  </si>
  <si>
    <t>LIB.500-1 ORD. 724333</t>
  </si>
  <si>
    <t>NOMINA DE GASTO DE REPRESETACION FEBRERO F-100</t>
  </si>
  <si>
    <t>LIB.509-1 ORD. 724334</t>
  </si>
  <si>
    <t>DOCTOR CELL SUPPLY, SERVICIO DE ALOJAMIENTO WED PARA ESTE INDOCAL, NCF: B1500000002 F-100</t>
  </si>
  <si>
    <t>LIB.524-1 ORD. 724335</t>
  </si>
  <si>
    <t>GTG INDUSTRIAL, AGO AQUISICION DE ALIMENTOS Y BEBIDAS PARA ESTE INDOCAL, NCF:E450000000217 F-102</t>
  </si>
  <si>
    <t>LIB.532-1 ORD. 724337</t>
  </si>
  <si>
    <t>ALTICE DOMINICANAN, PAGO SERVICIO DE FLOTAS PARA EL USO DE ESTE INDOCAL, NCF:E450000023088 F-100</t>
  </si>
  <si>
    <t>LIB.534-1 ORD. 724338</t>
  </si>
  <si>
    <t>EDESUR DOMINICANA, PAGO DE ENERGIA ELECTRICA,  NCF:E45000009584 F-100</t>
  </si>
  <si>
    <t>LIB.536-1 ORD. 724345</t>
  </si>
  <si>
    <t>EMPRESA DISTRIBUIDORA DE ELETRICIDAD DEL ESTE, PAGO DE ENERGIA ELECTRICA, NCF:E450000075848 F-100</t>
  </si>
  <si>
    <t>LIB.538-1 ORD. 724340</t>
  </si>
  <si>
    <t>HUMANO SEGURO,PAGO SERVICIO COMPLEMETARIO ARS HUMANO DE ESTE INDOCAL,NFC:E450000007527 F-100</t>
  </si>
  <si>
    <t>LIB.540-1 ORD. 724341</t>
  </si>
  <si>
    <t>CAASD, PAGO SUMINISTRO DE AGUA PARA LA SEDE CENTRAL DE ESTE INDOCAL,NFC:E450000025658 F-100</t>
  </si>
  <si>
    <t>LIB.561-1 ORD. 724342</t>
  </si>
  <si>
    <t>PAGO VIATICO VERIFICACION DE SULTIDORES DE FEBRERO F-100</t>
  </si>
  <si>
    <t>LIB.598-1 ORD. 724344</t>
  </si>
  <si>
    <t>PAGO VIATICO EVALUACION BUENAS PRACTICAS FEBRERO F-100</t>
  </si>
  <si>
    <t>LIB.600-1 ORD. 724339</t>
  </si>
  <si>
    <t>LIB.636-1 ORD. 724271</t>
  </si>
  <si>
    <t>PAGO PERSONAL TEMPORAL MARZO 2026 F-100</t>
  </si>
  <si>
    <t>LIB.638-1 ORD. 724272</t>
  </si>
  <si>
    <t xml:space="preserve">PAGO PERSONAL TRAMITE DE PENSION MARZO 2026 F-100 </t>
  </si>
  <si>
    <t>LIB.640-1 ORD,724273</t>
  </si>
  <si>
    <t>PAGO PRIMA  DE TRANSPORTE MARZO 2026 F-100</t>
  </si>
  <si>
    <t>LIB.642-1 ORD. 724277</t>
  </si>
  <si>
    <t>PAGO PERSONAL INTERINATO MARZO 2026 F-102</t>
  </si>
  <si>
    <t>LIB.644-1 ORD. 724275</t>
  </si>
  <si>
    <t>PAGO PERSONAL SEGURIDAD MARZO 2026 F-102</t>
  </si>
  <si>
    <t>LIB.653-1 ORD. 724276</t>
  </si>
  <si>
    <t>PAGO PERSONAL TEMPORAL MARZO 2026 F-102</t>
  </si>
  <si>
    <t>LIB.661-1 ORD. 724274</t>
  </si>
  <si>
    <t>PAGO PERSONAL FIJO MARZO 2026 F-100</t>
  </si>
  <si>
    <t>DEV. DE RECURSO SEGURO COMPLEMENTARIO F-100</t>
  </si>
  <si>
    <t>LIB.555-1 ORD. 726917</t>
  </si>
  <si>
    <t>SEGURO NACIONAL DE SALUD, PAGO SEGURO DE SALUD COMPLEMENTARIO DE ARS SENASA. NFC: E450000005453 F-100</t>
  </si>
  <si>
    <t>LIB.669-1 ORD. 726919</t>
  </si>
  <si>
    <t>LIB.671-1 ORD. 726918</t>
  </si>
  <si>
    <t>PAGO VIATICO VERIFICACION DE BALANZAS DE FEBRERO 2026 F-100</t>
  </si>
  <si>
    <t>INGRESO RECIBIDO POR VENTA DE SERVICIOS CORRESPONDIENTE A LA TESORERIA NACIONAL F-100</t>
  </si>
  <si>
    <t>INGRESO RECIBIDO POR VENTA DE SERVICIOS CORRESPONDIENTE A LA TESORERIA NACIONAL F-102</t>
  </si>
  <si>
    <t>LIB.563-1 ORD. 728303</t>
  </si>
  <si>
    <t>JARDIN ILUSIONES, SERVICIOS DE ARREGLOS FLORALES NFC: B1500004443 F-100</t>
  </si>
  <si>
    <t>LIB.565-1 ORD. 728304</t>
  </si>
  <si>
    <t>ALIMENTARY LAND JAGD, SRL ALIMENTO Y BEBEBIDA NFC:B1500000217 F-102</t>
  </si>
  <si>
    <t>LIB.576-1 ORD. 728305</t>
  </si>
  <si>
    <t>INDUSTRIA METALICA DEL CARIBE NFC: E450000000005 F-102</t>
  </si>
  <si>
    <t>LIB.577-1 ORD. 728310</t>
  </si>
  <si>
    <t>BONANZA DOMINICANA NFC: E450000001353 F-102</t>
  </si>
  <si>
    <t>LIB.579-1 ORD. 728307</t>
  </si>
  <si>
    <t>BRYMADA SRL, PRODUCTO DE LIMPIEZA, NFC: B1500000217 F-102</t>
  </si>
  <si>
    <t>LIB.580-1 ORD. 728308</t>
  </si>
  <si>
    <t>AYUNTAMIENTO DEL MUNICIPIO DE SANTIAGO NFC:B1500009078 F-100</t>
  </si>
  <si>
    <t>LIB.582-1 ORD. 728309</t>
  </si>
  <si>
    <t>AYUNTAMIENTO DEL MUNICIPIO DE SANTIAGO NFC:B1500009079 F-100</t>
  </si>
  <si>
    <t>LIB.584-1 ORD. 728306</t>
  </si>
  <si>
    <t>YOSELIN YSABEL GARCIA GARCIA DE MENDIETAS NFC: B1500000003 F-100</t>
  </si>
  <si>
    <t>LIB.602-1 ORD. 730731</t>
  </si>
  <si>
    <t>OUTSOURCING DISRUPTION,PAGO SERVICIO DE ASESORIA GENERAL DE GESTION AL INDOCAL, MES DE FEBRERO 2026, NCF: B1500000206 F-100</t>
  </si>
  <si>
    <t>LIB.604-1 ORD. 730732</t>
  </si>
  <si>
    <t>BIENVENIDO ACOSTAMENDEZ, PAGO SERVICIO DE NOTARIZACION DE DOCUEMTOS, NCF:B1500000269, F-102</t>
  </si>
  <si>
    <t>LIB.612-1 ORD. 730733</t>
  </si>
  <si>
    <t>EDITORA LISTIN DIARIO, PAGO SERVICIO DE PUBLICACION,NCF:E450000001932, F-100</t>
  </si>
  <si>
    <t>LIB.613-1 ORD. 730734</t>
  </si>
  <si>
    <t>PLANETA AZUL, PAGO COMPRA DE BOTELLONES DE AGUA, NCF: E450000022889, E450000023065, F-100</t>
  </si>
  <si>
    <t>LIB.614-1 ORD. 730740</t>
  </si>
  <si>
    <t>EXTINTORES DEL CARIBE, PAGO SERVICIOS RECARGA, E450000000017, F-102</t>
  </si>
  <si>
    <t>LIB.626-1 ORD. 730736</t>
  </si>
  <si>
    <t>AYUNTAMIENTO DEL DISTRITO NACIONAL NFC:B1500073087 F-100</t>
  </si>
  <si>
    <t>LIB.628-1 ORD. 730737</t>
  </si>
  <si>
    <t>CORPORACION DE ACUEDUCTO Y ALCATARILLADO,NFC:B1500043703, F-100</t>
  </si>
  <si>
    <t>LIB.630-1 ORD. 730738</t>
  </si>
  <si>
    <t>QUIMICOS MULTIPLE LESLIE, SRL,PAGO DE PRESIENTOS DE SEGURIDAD, NFC: E450000000044,F-100</t>
  </si>
  <si>
    <t>LIB.632-1 ORD. 730739</t>
  </si>
  <si>
    <t>COMPU- OFFICE DOMINICANA, PAGO COMPRA DE TORNE PARA USO DE ESTE INDOCAL, NCF:E450000001223 F-100</t>
  </si>
  <si>
    <t>LIB.634-1 ORD. 730735</t>
  </si>
  <si>
    <t>REBIRTH CONSULTING, SRL. PAGO CONTRATACION DE FACILITADORES PARA CUBRIR PROGRAMAS, NCF: B1500000079  F-102</t>
  </si>
  <si>
    <t>TRANSFERENCIA TESORERIA NACIONAL CORRESPONDIENTE A LA REGULARIZACION, FONDO REPONIBLE</t>
  </si>
  <si>
    <t>REGULARIZACION FONDO REPONIBLE F-100</t>
  </si>
  <si>
    <t>DDC-0252-2026</t>
  </si>
  <si>
    <t>DHL DOMINICANA, PAGO SERVICIOS DE ENVIOS DE MUESTRA CORRESPONDIENTE AL CLIENTE ANDOSA DOMINICANA, TERMO ENVASES Y TERMOPAQ INDUSTRIAL FACTURA E450000001333 Y 1335, SERVICIOS TECNCIOS</t>
  </si>
  <si>
    <t>LIB. 680-1 ORD. 732400</t>
  </si>
  <si>
    <t>BONANZA DOMINICANA, PAGO SERVICIOS DE MANTENIMIENTOS DE LOS VEHICULOS DE ESTE INDOCAL F-102</t>
  </si>
  <si>
    <t>LIB. 683-1 ORD. 732401</t>
  </si>
  <si>
    <t>PERAVIA MOTOR, PAGO SERVICIOS DE MANTENIMIENTO A LA CAMIONETA BYD SHARK 2025 F-100</t>
  </si>
  <si>
    <t>DDC-0240-2026</t>
  </si>
  <si>
    <t>CARDNET, PAGO SERVICIOS DE RECARGA DEL SISTEMA ELECTRONICO DE PEAJE, SERVICIOS TECNICOS</t>
  </si>
  <si>
    <t>LIB.711-1 ORD.732402</t>
  </si>
  <si>
    <t>NOMINA. PAGO VIATICOS VERIFICACION DISPENSADORES MARZO 2026 F-100</t>
  </si>
  <si>
    <t>LIB.715-1 ORD.732406</t>
  </si>
  <si>
    <t>NOMINA. PAGO VIATICOS FUERA PAIS QUERETARO MAXICO ABRIL 2026 F-100</t>
  </si>
  <si>
    <t>LIB.767-1 ORD.732404</t>
  </si>
  <si>
    <t>NOMINA, PAGO VACACIONES NO DISFRUTADAS HEREDEROS JONATHAN BRUNO MARZO 2026 F-100</t>
  </si>
  <si>
    <t>LIB.773-1 ORD.732403</t>
  </si>
  <si>
    <t>NOMINA, PAGO DIFERENCIA TEMPORAL MARZO 2026 F-102</t>
  </si>
  <si>
    <t>COMISION SERVICIOS TECNICO</t>
  </si>
  <si>
    <t>COMISION FONDO REPONIBLE</t>
  </si>
  <si>
    <t xml:space="preserve"> NESTOR JULIO MATOS UREÑA</t>
  </si>
  <si>
    <t xml:space="preserve"> Director General</t>
  </si>
  <si>
    <t>NARDA GIL</t>
  </si>
  <si>
    <t>MARIA OGANDO</t>
  </si>
  <si>
    <t>CONTADORA</t>
  </si>
  <si>
    <t xml:space="preserve">      Directora Financiera Interina</t>
  </si>
  <si>
    <t xml:space="preserve">RESUMEN DE  INGRESOS Y EGRESOS </t>
  </si>
  <si>
    <t>AL 31 DE MARZO  2026</t>
  </si>
  <si>
    <t>BALANCES POR CUENTA SEGÚN LIBRO DE TESORERIA AL 31/01/2026</t>
  </si>
  <si>
    <t>BALANCE MES ANTERIOR</t>
  </si>
  <si>
    <t xml:space="preserve">TOTAL DE INGRESO </t>
  </si>
  <si>
    <r>
      <rPr>
        <b/>
        <sz val="12"/>
        <rFont val="Calibri"/>
        <family val="2"/>
        <scheme val="minor"/>
      </rPr>
      <t>TOTAL DE GASTOS</t>
    </r>
    <r>
      <rPr>
        <sz val="12"/>
        <rFont val="Calibri"/>
        <family val="2"/>
        <scheme val="minor"/>
      </rPr>
      <t xml:space="preserve"> </t>
    </r>
  </si>
  <si>
    <t>SALDO</t>
  </si>
  <si>
    <t>DISPONIBLE</t>
  </si>
  <si>
    <t>DIFERENCIA</t>
  </si>
  <si>
    <t>SUBCTA DOLARES</t>
  </si>
  <si>
    <t>SUBCTA EURO</t>
  </si>
  <si>
    <t>CUENTA FONDO REPONIBLE INSTITUCIONAL 100</t>
  </si>
  <si>
    <t>SUBCUENTAS  FONDO 100</t>
  </si>
  <si>
    <t>SUBCUENTAS FONDO 102</t>
  </si>
  <si>
    <t>CUENTA DE SERVICIOS TECNICOS</t>
  </si>
  <si>
    <t>Elaborado por:</t>
  </si>
  <si>
    <t xml:space="preserve">Revisado por: </t>
  </si>
  <si>
    <t>NOTA: ESTE RESUMEN CONTEMPLA TODOS LOS INGRESOS Y GASTOS REALIZADO DESDE EL RNC: 430128317 A UN CORTE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</si>
</sst>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000000000000"/>
    <numFmt numFmtId="168" formatCode="0000000000"/>
    <numFmt numFmtId="169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 MT"/>
    </font>
    <font>
      <sz val="18"/>
      <color rgb="FF000000"/>
      <name val="Calibri"/>
      <family val="2"/>
    </font>
    <font>
      <sz val="18"/>
      <color theme="1"/>
      <name val="Calibri"/>
      <family val="2"/>
    </font>
    <font>
      <sz val="20"/>
      <name val="Arial MT"/>
      <family val="2"/>
    </font>
    <font>
      <sz val="18"/>
      <color theme="1"/>
      <name val="Calibri"/>
      <family val="2"/>
      <scheme val="minor"/>
    </font>
    <font>
      <sz val="20"/>
      <name val="Arial MT"/>
    </font>
    <font>
      <sz val="18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name val="Arial MT"/>
      <family val="2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rgb="FF000000"/>
      <name val="Calibri"/>
      <family val="2"/>
    </font>
    <font>
      <sz val="20"/>
      <color rgb="FF000000"/>
      <name val="Calibri"/>
      <family val="2"/>
    </font>
    <font>
      <sz val="12"/>
      <name val="Calibri"/>
      <family val="2"/>
    </font>
    <font>
      <sz val="20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1" applyFont="1" applyFill="1"/>
    <xf numFmtId="2" fontId="0" fillId="0" borderId="0" xfId="0" applyNumberFormat="1"/>
    <xf numFmtId="165" fontId="2" fillId="2" borderId="1" xfId="0" applyNumberFormat="1" applyFont="1" applyFill="1" applyBorder="1" applyAlignment="1">
      <alignment horizontal="left"/>
    </xf>
    <xf numFmtId="12" fontId="2" fillId="2" borderId="2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4" fillId="0" borderId="2" xfId="1" applyFont="1" applyFill="1" applyBorder="1" applyAlignment="1">
      <alignment horizontal="right"/>
    </xf>
    <xf numFmtId="164" fontId="5" fillId="0" borderId="2" xfId="1" applyFont="1" applyFill="1" applyBorder="1" applyAlignment="1">
      <alignment horizontal="right"/>
    </xf>
    <xf numFmtId="164" fontId="5" fillId="0" borderId="3" xfId="1" applyFont="1" applyFill="1" applyBorder="1" applyAlignment="1">
      <alignment horizontal="right"/>
    </xf>
    <xf numFmtId="2" fontId="5" fillId="2" borderId="0" xfId="1" applyNumberFormat="1" applyFont="1" applyFill="1" applyAlignment="1">
      <alignment horizontal="right"/>
    </xf>
    <xf numFmtId="164" fontId="3" fillId="0" borderId="0" xfId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64" fontId="6" fillId="0" borderId="0" xfId="1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64" fontId="7" fillId="0" borderId="0" xfId="1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7" xfId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165" fontId="8" fillId="2" borderId="9" xfId="0" applyNumberFormat="1" applyFont="1" applyFill="1" applyBorder="1" applyAlignment="1">
      <alignment horizontal="left"/>
    </xf>
    <xf numFmtId="12" fontId="8" fillId="2" borderId="10" xfId="1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164" fontId="4" fillId="0" borderId="10" xfId="1" applyFont="1" applyFill="1" applyBorder="1" applyAlignment="1">
      <alignment horizontal="right"/>
    </xf>
    <xf numFmtId="164" fontId="9" fillId="0" borderId="10" xfId="1" applyFont="1" applyFill="1" applyBorder="1" applyAlignment="1">
      <alignment horizontal="right"/>
    </xf>
    <xf numFmtId="164" fontId="7" fillId="0" borderId="11" xfId="1" applyFont="1" applyFill="1" applyBorder="1" applyAlignment="1">
      <alignment horizontal="center" wrapText="1"/>
    </xf>
    <xf numFmtId="2" fontId="7" fillId="0" borderId="0" xfId="1" applyNumberFormat="1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4" fontId="9" fillId="0" borderId="15" xfId="1" applyFont="1" applyFill="1" applyBorder="1" applyAlignment="1">
      <alignment horizontal="center" vertical="center" wrapText="1"/>
    </xf>
    <xf numFmtId="164" fontId="10" fillId="0" borderId="16" xfId="1" applyFont="1" applyFill="1" applyBorder="1" applyAlignment="1">
      <alignment horizontal="center"/>
    </xf>
    <xf numFmtId="2" fontId="10" fillId="3" borderId="0" xfId="1" applyNumberFormat="1" applyFont="1" applyFill="1" applyBorder="1" applyAlignment="1">
      <alignment horizontal="right"/>
    </xf>
    <xf numFmtId="43" fontId="0" fillId="0" borderId="0" xfId="0" applyNumberFormat="1"/>
    <xf numFmtId="166" fontId="11" fillId="0" borderId="13" xfId="0" applyNumberFormat="1" applyFont="1" applyBorder="1" applyAlignment="1">
      <alignment horizontal="right" vertical="top" shrinkToFit="1"/>
    </xf>
    <xf numFmtId="1" fontId="11" fillId="0" borderId="13" xfId="0" applyNumberFormat="1" applyFont="1" applyBorder="1" applyAlignment="1">
      <alignment horizontal="center" vertical="top" shrinkToFit="1"/>
    </xf>
    <xf numFmtId="0" fontId="12" fillId="0" borderId="14" xfId="0" applyFont="1" applyBorder="1" applyAlignment="1">
      <alignment horizontal="left" wrapText="1"/>
    </xf>
    <xf numFmtId="4" fontId="11" fillId="0" borderId="13" xfId="0" applyNumberFormat="1" applyFont="1" applyBorder="1" applyAlignment="1">
      <alignment vertical="top" shrinkToFit="1"/>
    </xf>
    <xf numFmtId="164" fontId="13" fillId="0" borderId="15" xfId="1" applyFont="1" applyFill="1" applyBorder="1" applyAlignment="1">
      <alignment horizontal="center"/>
    </xf>
    <xf numFmtId="164" fontId="13" fillId="0" borderId="13" xfId="1" applyFont="1" applyFill="1" applyBorder="1" applyAlignment="1">
      <alignment horizontal="center"/>
    </xf>
    <xf numFmtId="43" fontId="13" fillId="2" borderId="0" xfId="1" applyNumberFormat="1" applyFont="1" applyFill="1" applyBorder="1" applyAlignment="1">
      <alignment horizontal="right"/>
    </xf>
    <xf numFmtId="164" fontId="9" fillId="2" borderId="0" xfId="1" quotePrefix="1" applyFont="1" applyFill="1" applyBorder="1" applyAlignment="1">
      <alignment horizontal="right"/>
    </xf>
    <xf numFmtId="164" fontId="5" fillId="0" borderId="15" xfId="1" applyFont="1" applyFill="1" applyBorder="1" applyAlignment="1">
      <alignment horizontal="right"/>
    </xf>
    <xf numFmtId="166" fontId="11" fillId="0" borderId="17" xfId="0" applyNumberFormat="1" applyFont="1" applyBorder="1" applyAlignment="1">
      <alignment horizontal="right" vertical="top" shrinkToFit="1"/>
    </xf>
    <xf numFmtId="1" fontId="11" fillId="0" borderId="17" xfId="0" applyNumberFormat="1" applyFont="1" applyBorder="1" applyAlignment="1">
      <alignment horizontal="center" vertical="top" shrinkToFit="1"/>
    </xf>
    <xf numFmtId="0" fontId="12" fillId="0" borderId="18" xfId="0" applyFont="1" applyBorder="1" applyAlignment="1">
      <alignment horizontal="left" wrapText="1"/>
    </xf>
    <xf numFmtId="164" fontId="5" fillId="0" borderId="19" xfId="1" applyFont="1" applyFill="1" applyBorder="1" applyAlignment="1">
      <alignment horizontal="right"/>
    </xf>
    <xf numFmtId="166" fontId="11" fillId="0" borderId="20" xfId="0" applyNumberFormat="1" applyFont="1" applyBorder="1" applyAlignment="1">
      <alignment horizontal="right" vertical="top" shrinkToFit="1"/>
    </xf>
    <xf numFmtId="1" fontId="11" fillId="0" borderId="20" xfId="0" applyNumberFormat="1" applyFont="1" applyBorder="1" applyAlignment="1">
      <alignment horizontal="center" vertical="top" shrinkToFit="1"/>
    </xf>
    <xf numFmtId="0" fontId="12" fillId="0" borderId="21" xfId="0" applyFont="1" applyBorder="1" applyAlignment="1">
      <alignment horizontal="left" wrapText="1"/>
    </xf>
    <xf numFmtId="164" fontId="5" fillId="0" borderId="22" xfId="1" applyFont="1" applyFill="1" applyBorder="1" applyAlignment="1">
      <alignment horizontal="right"/>
    </xf>
    <xf numFmtId="167" fontId="11" fillId="0" borderId="20" xfId="0" applyNumberFormat="1" applyFont="1" applyBorder="1" applyAlignment="1">
      <alignment horizontal="center" vertical="top" shrinkToFit="1"/>
    </xf>
    <xf numFmtId="2" fontId="11" fillId="0" borderId="13" xfId="0" applyNumberFormat="1" applyFont="1" applyBorder="1" applyAlignment="1">
      <alignment vertical="top" shrinkToFit="1"/>
    </xf>
    <xf numFmtId="14" fontId="14" fillId="0" borderId="20" xfId="0" applyNumberFormat="1" applyFont="1" applyBorder="1"/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wrapText="1"/>
    </xf>
    <xf numFmtId="0" fontId="14" fillId="0" borderId="13" xfId="0" applyFont="1" applyBorder="1"/>
    <xf numFmtId="2" fontId="15" fillId="0" borderId="22" xfId="0" applyNumberFormat="1" applyFont="1" applyBorder="1" applyAlignment="1">
      <alignment horizontal="right"/>
    </xf>
    <xf numFmtId="164" fontId="15" fillId="0" borderId="22" xfId="1" applyFont="1" applyFill="1" applyBorder="1" applyAlignment="1">
      <alignment horizontal="right"/>
    </xf>
    <xf numFmtId="12" fontId="16" fillId="0" borderId="20" xfId="0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0" fillId="0" borderId="13" xfId="0" applyBorder="1"/>
    <xf numFmtId="164" fontId="9" fillId="0" borderId="0" xfId="1" quotePrefix="1" applyFont="1" applyFill="1" applyBorder="1" applyAlignment="1">
      <alignment horizontal="right"/>
    </xf>
    <xf numFmtId="164" fontId="13" fillId="0" borderId="22" xfId="1" applyFont="1" applyFill="1" applyBorder="1" applyAlignment="1">
      <alignment horizontal="center"/>
    </xf>
    <xf numFmtId="4" fontId="13" fillId="0" borderId="22" xfId="0" applyNumberFormat="1" applyFont="1" applyBorder="1" applyAlignment="1">
      <alignment horizontal="right"/>
    </xf>
    <xf numFmtId="4" fontId="15" fillId="0" borderId="22" xfId="0" applyNumberFormat="1" applyFont="1" applyBorder="1" applyAlignment="1">
      <alignment horizontal="right"/>
    </xf>
    <xf numFmtId="12" fontId="5" fillId="0" borderId="20" xfId="0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left" wrapText="1"/>
    </xf>
    <xf numFmtId="14" fontId="3" fillId="0" borderId="20" xfId="0" applyNumberFormat="1" applyFont="1" applyBorder="1"/>
    <xf numFmtId="0" fontId="17" fillId="0" borderId="20" xfId="0" applyFont="1" applyBorder="1"/>
    <xf numFmtId="4" fontId="14" fillId="0" borderId="13" xfId="0" applyNumberFormat="1" applyFont="1" applyBorder="1"/>
    <xf numFmtId="0" fontId="5" fillId="0" borderId="20" xfId="0" applyFont="1" applyBorder="1" applyAlignment="1">
      <alignment horizontal="center" wrapText="1"/>
    </xf>
    <xf numFmtId="0" fontId="13" fillId="0" borderId="22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left" wrapText="1"/>
    </xf>
    <xf numFmtId="4" fontId="11" fillId="0" borderId="13" xfId="0" applyNumberFormat="1" applyFont="1" applyBorder="1" applyAlignment="1">
      <alignment horizontal="right" vertical="top" indent="2" shrinkToFit="1"/>
    </xf>
    <xf numFmtId="4" fontId="15" fillId="0" borderId="13" xfId="0" applyNumberFormat="1" applyFont="1" applyBorder="1" applyAlignment="1">
      <alignment horizontal="right"/>
    </xf>
    <xf numFmtId="164" fontId="5" fillId="0" borderId="13" xfId="1" applyFont="1" applyFill="1" applyBorder="1" applyAlignment="1">
      <alignment horizontal="right"/>
    </xf>
    <xf numFmtId="167" fontId="11" fillId="0" borderId="13" xfId="0" applyNumberFormat="1" applyFont="1" applyBorder="1" applyAlignment="1">
      <alignment horizontal="center" vertical="top" shrinkToFit="1"/>
    </xf>
    <xf numFmtId="0" fontId="13" fillId="0" borderId="13" xfId="0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right" vertical="top" indent="2" shrinkToFit="1"/>
    </xf>
    <xf numFmtId="12" fontId="16" fillId="0" borderId="23" xfId="0" applyNumberFormat="1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164" fontId="15" fillId="0" borderId="25" xfId="1" applyFont="1" applyFill="1" applyBorder="1" applyAlignment="1">
      <alignment horizontal="right"/>
    </xf>
    <xf numFmtId="2" fontId="13" fillId="0" borderId="13" xfId="0" applyNumberFormat="1" applyFont="1" applyBorder="1" applyAlignment="1">
      <alignment horizontal="right"/>
    </xf>
    <xf numFmtId="164" fontId="15" fillId="0" borderId="13" xfId="1" applyFont="1" applyFill="1" applyBorder="1" applyAlignment="1">
      <alignment horizontal="right"/>
    </xf>
    <xf numFmtId="14" fontId="14" fillId="0" borderId="23" xfId="0" applyNumberFormat="1" applyFont="1" applyBorder="1"/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wrapText="1"/>
    </xf>
    <xf numFmtId="4" fontId="15" fillId="0" borderId="25" xfId="0" applyNumberFormat="1" applyFont="1" applyBorder="1" applyAlignment="1">
      <alignment horizontal="right"/>
    </xf>
    <xf numFmtId="14" fontId="14" fillId="0" borderId="13" xfId="0" applyNumberFormat="1" applyFon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wrapText="1"/>
    </xf>
    <xf numFmtId="4" fontId="15" fillId="0" borderId="15" xfId="0" applyNumberFormat="1" applyFont="1" applyBorder="1" applyAlignment="1">
      <alignment horizontal="right"/>
    </xf>
    <xf numFmtId="168" fontId="11" fillId="0" borderId="13" xfId="0" applyNumberFormat="1" applyFont="1" applyBorder="1" applyAlignment="1">
      <alignment horizontal="center" vertical="top" shrinkToFit="1"/>
    </xf>
    <xf numFmtId="168" fontId="11" fillId="0" borderId="17" xfId="0" applyNumberFormat="1" applyFont="1" applyBorder="1" applyAlignment="1">
      <alignment horizontal="center" vertical="top" shrinkToFit="1"/>
    </xf>
    <xf numFmtId="0" fontId="12" fillId="0" borderId="17" xfId="0" applyFont="1" applyBorder="1" applyAlignment="1">
      <alignment horizontal="left" wrapText="1"/>
    </xf>
    <xf numFmtId="0" fontId="17" fillId="0" borderId="13" xfId="0" applyFont="1" applyBorder="1"/>
    <xf numFmtId="43" fontId="17" fillId="0" borderId="15" xfId="0" applyNumberFormat="1" applyFont="1" applyBorder="1" applyAlignment="1">
      <alignment horizontal="right"/>
    </xf>
    <xf numFmtId="164" fontId="15" fillId="0" borderId="15" xfId="1" applyFont="1" applyFill="1" applyBorder="1" applyAlignment="1">
      <alignment horizontal="right"/>
    </xf>
    <xf numFmtId="0" fontId="14" fillId="0" borderId="13" xfId="0" applyFont="1" applyBorder="1" applyAlignment="1">
      <alignment wrapText="1"/>
    </xf>
    <xf numFmtId="12" fontId="5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left" wrapText="1"/>
    </xf>
    <xf numFmtId="4" fontId="15" fillId="0" borderId="13" xfId="0" applyNumberFormat="1" applyFont="1" applyBorder="1" applyAlignment="1">
      <alignment horizontal="right" wrapText="1"/>
    </xf>
    <xf numFmtId="12" fontId="16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left" wrapText="1"/>
    </xf>
    <xf numFmtId="164" fontId="18" fillId="0" borderId="13" xfId="1" applyFont="1" applyFill="1" applyBorder="1" applyAlignment="1">
      <alignment horizontal="center"/>
    </xf>
    <xf numFmtId="4" fontId="11" fillId="0" borderId="13" xfId="0" applyNumberFormat="1" applyFont="1" applyBorder="1" applyAlignment="1">
      <alignment horizontal="right" vertical="top" indent="1" shrinkToFit="1"/>
    </xf>
    <xf numFmtId="2" fontId="11" fillId="0" borderId="13" xfId="0" applyNumberFormat="1" applyFont="1" applyBorder="1" applyAlignment="1">
      <alignment horizontal="right" vertical="top" indent="1" shrinkToFit="1"/>
    </xf>
    <xf numFmtId="4" fontId="15" fillId="0" borderId="13" xfId="1" applyNumberFormat="1" applyFont="1" applyFill="1" applyBorder="1" applyAlignment="1">
      <alignment horizontal="right"/>
    </xf>
    <xf numFmtId="49" fontId="11" fillId="0" borderId="13" xfId="0" applyNumberFormat="1" applyFont="1" applyBorder="1" applyAlignment="1">
      <alignment horizontal="right" vertical="top" shrinkToFit="1"/>
    </xf>
    <xf numFmtId="4" fontId="11" fillId="0" borderId="0" xfId="0" applyNumberFormat="1" applyFont="1" applyAlignment="1">
      <alignment horizontal="right" vertical="top" indent="1" shrinkToFit="1"/>
    </xf>
    <xf numFmtId="4" fontId="11" fillId="0" borderId="26" xfId="0" applyNumberFormat="1" applyFont="1" applyBorder="1" applyAlignment="1">
      <alignment horizontal="right" vertical="top" indent="1" shrinkToFit="1"/>
    </xf>
    <xf numFmtId="4" fontId="19" fillId="0" borderId="13" xfId="0" applyNumberFormat="1" applyFont="1" applyBorder="1" applyAlignment="1">
      <alignment horizontal="right"/>
    </xf>
    <xf numFmtId="0" fontId="17" fillId="0" borderId="13" xfId="0" applyFont="1" applyBorder="1" applyAlignment="1">
      <alignment wrapText="1"/>
    </xf>
    <xf numFmtId="4" fontId="17" fillId="0" borderId="13" xfId="0" applyNumberFormat="1" applyFont="1" applyBorder="1" applyAlignment="1">
      <alignment horizontal="right"/>
    </xf>
    <xf numFmtId="165" fontId="11" fillId="0" borderId="13" xfId="0" applyNumberFormat="1" applyFont="1" applyBorder="1" applyAlignment="1">
      <alignment horizontal="right" vertical="top" shrinkToFit="1"/>
    </xf>
    <xf numFmtId="0" fontId="15" fillId="0" borderId="13" xfId="0" applyFont="1" applyBorder="1" applyAlignment="1">
      <alignment horizontal="right"/>
    </xf>
    <xf numFmtId="43" fontId="17" fillId="0" borderId="13" xfId="0" applyNumberFormat="1" applyFont="1" applyBorder="1" applyAlignment="1">
      <alignment horizontal="right"/>
    </xf>
    <xf numFmtId="2" fontId="0" fillId="0" borderId="13" xfId="1" applyNumberFormat="1" applyFont="1" applyFill="1" applyBorder="1" applyAlignment="1">
      <alignment horizontal="center"/>
    </xf>
    <xf numFmtId="14" fontId="12" fillId="0" borderId="13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top"/>
    </xf>
    <xf numFmtId="14" fontId="3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14" fontId="3" fillId="0" borderId="13" xfId="0" applyNumberFormat="1" applyFont="1" applyBorder="1"/>
    <xf numFmtId="14" fontId="3" fillId="0" borderId="23" xfId="0" applyNumberFormat="1" applyFont="1" applyBorder="1"/>
    <xf numFmtId="0" fontId="17" fillId="0" borderId="23" xfId="0" applyFont="1" applyBorder="1"/>
    <xf numFmtId="0" fontId="11" fillId="0" borderId="13" xfId="0" applyFont="1" applyBorder="1" applyAlignment="1">
      <alignment horizontal="right" vertical="top" indent="2" shrinkToFit="1"/>
    </xf>
    <xf numFmtId="43" fontId="17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wrapText="1"/>
    </xf>
    <xf numFmtId="165" fontId="3" fillId="0" borderId="12" xfId="0" applyNumberFormat="1" applyFont="1" applyBorder="1" applyAlignment="1">
      <alignment horizontal="center"/>
    </xf>
    <xf numFmtId="12" fontId="7" fillId="0" borderId="13" xfId="1" applyNumberFormat="1" applyFont="1" applyFill="1" applyBorder="1" applyAlignment="1">
      <alignment horizontal="center"/>
    </xf>
    <xf numFmtId="164" fontId="10" fillId="0" borderId="13" xfId="1" applyFont="1" applyFill="1" applyBorder="1" applyAlignment="1">
      <alignment horizontal="center"/>
    </xf>
    <xf numFmtId="164" fontId="20" fillId="0" borderId="16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164" fontId="0" fillId="0" borderId="0" xfId="0" applyNumberFormat="1"/>
    <xf numFmtId="165" fontId="3" fillId="0" borderId="4" xfId="0" applyNumberFormat="1" applyFont="1" applyBorder="1" applyAlignment="1">
      <alignment horizontal="center"/>
    </xf>
    <xf numFmtId="12" fontId="7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4" fillId="0" borderId="0" xfId="1" applyFont="1" applyFill="1" applyBorder="1" applyAlignment="1">
      <alignment horizontal="right"/>
    </xf>
    <xf numFmtId="164" fontId="5" fillId="0" borderId="0" xfId="1" applyFont="1" applyFill="1" applyBorder="1" applyAlignment="1">
      <alignment horizontal="right"/>
    </xf>
    <xf numFmtId="164" fontId="7" fillId="0" borderId="5" xfId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1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2" fontId="21" fillId="0" borderId="0" xfId="0" applyNumberFormat="1" applyFont="1" applyAlignment="1">
      <alignment horizontal="center"/>
    </xf>
    <xf numFmtId="12" fontId="3" fillId="0" borderId="0" xfId="1" applyNumberFormat="1" applyFont="1" applyFill="1" applyBorder="1" applyAlignment="1">
      <alignment horizontal="center" wrapText="1"/>
    </xf>
    <xf numFmtId="164" fontId="3" fillId="0" borderId="5" xfId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164" fontId="4" fillId="0" borderId="28" xfId="1" applyFont="1" applyFill="1" applyBorder="1" applyAlignment="1">
      <alignment horizontal="right"/>
    </xf>
    <xf numFmtId="164" fontId="22" fillId="0" borderId="28" xfId="1" applyFont="1" applyFill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14" fontId="5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164" fontId="10" fillId="0" borderId="0" xfId="1" applyFont="1" applyFill="1" applyBorder="1" applyAlignment="1">
      <alignment horizontal="right"/>
    </xf>
    <xf numFmtId="164" fontId="9" fillId="0" borderId="0" xfId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wrapText="1"/>
    </xf>
    <xf numFmtId="14" fontId="23" fillId="2" borderId="0" xfId="0" applyNumberFormat="1" applyFont="1" applyFill="1" applyAlignment="1">
      <alignment horizontal="center"/>
    </xf>
    <xf numFmtId="12" fontId="23" fillId="2" borderId="0" xfId="0" applyNumberFormat="1" applyFont="1" applyFill="1" applyAlignment="1">
      <alignment horizontal="center"/>
    </xf>
    <xf numFmtId="14" fontId="24" fillId="0" borderId="0" xfId="0" applyNumberFormat="1" applyFont="1" applyAlignment="1">
      <alignment horizontal="center" wrapText="1"/>
    </xf>
    <xf numFmtId="164" fontId="25" fillId="0" borderId="0" xfId="1" applyFont="1" applyFill="1" applyAlignment="1">
      <alignment horizontal="right"/>
    </xf>
    <xf numFmtId="164" fontId="26" fillId="0" borderId="0" xfId="1" applyFont="1" applyFill="1" applyAlignment="1">
      <alignment horizontal="right"/>
    </xf>
    <xf numFmtId="2" fontId="26" fillId="2" borderId="0" xfId="1" applyNumberFormat="1" applyFont="1" applyFill="1" applyAlignment="1">
      <alignment horizontal="right"/>
    </xf>
    <xf numFmtId="164" fontId="24" fillId="0" borderId="0" xfId="1" applyFont="1" applyBorder="1" applyAlignment="1">
      <alignment horizontal="left"/>
    </xf>
    <xf numFmtId="164" fontId="7" fillId="0" borderId="0" xfId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2" fontId="8" fillId="2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4" fontId="4" fillId="0" borderId="0" xfId="1" applyFont="1" applyFill="1" applyBorder="1" applyAlignment="1">
      <alignment horizontal="right" wrapText="1"/>
    </xf>
    <xf numFmtId="164" fontId="9" fillId="0" borderId="0" xfId="1" applyFont="1" applyFill="1" applyBorder="1" applyAlignment="1">
      <alignment horizontal="right" wrapText="1"/>
    </xf>
    <xf numFmtId="2" fontId="9" fillId="2" borderId="0" xfId="1" applyNumberFormat="1" applyFont="1" applyFill="1" applyBorder="1" applyAlignment="1">
      <alignment horizontal="right" wrapText="1"/>
    </xf>
    <xf numFmtId="164" fontId="7" fillId="2" borderId="0" xfId="1" applyFont="1" applyFill="1" applyBorder="1" applyAlignment="1">
      <alignment horizontal="center" wrapText="1"/>
    </xf>
    <xf numFmtId="165" fontId="8" fillId="2" borderId="26" xfId="0" applyNumberFormat="1" applyFont="1" applyFill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 wrapText="1"/>
    </xf>
    <xf numFmtId="164" fontId="8" fillId="0" borderId="26" xfId="1" applyFont="1" applyFill="1" applyBorder="1" applyAlignment="1">
      <alignment horizontal="center" vertical="center" wrapText="1"/>
    </xf>
    <xf numFmtId="165" fontId="28" fillId="0" borderId="26" xfId="0" applyNumberFormat="1" applyFont="1" applyBorder="1" applyAlignment="1">
      <alignment horizontal="center" wrapText="1"/>
    </xf>
    <xf numFmtId="4" fontId="15" fillId="0" borderId="26" xfId="0" applyNumberFormat="1" applyFont="1" applyBorder="1" applyAlignment="1">
      <alignment horizontal="center"/>
    </xf>
    <xf numFmtId="4" fontId="15" fillId="0" borderId="26" xfId="0" applyNumberFormat="1" applyFont="1" applyBorder="1" applyAlignment="1">
      <alignment horizontal="center" wrapText="1"/>
    </xf>
    <xf numFmtId="4" fontId="15" fillId="0" borderId="29" xfId="0" applyNumberFormat="1" applyFont="1" applyBorder="1" applyAlignment="1">
      <alignment horizontal="center"/>
    </xf>
    <xf numFmtId="164" fontId="15" fillId="0" borderId="26" xfId="1" applyFont="1" applyFill="1" applyBorder="1" applyAlignment="1">
      <alignment horizontal="center"/>
    </xf>
    <xf numFmtId="0" fontId="29" fillId="2" borderId="0" xfId="0" applyFont="1" applyFill="1"/>
    <xf numFmtId="0" fontId="29" fillId="0" borderId="0" xfId="0" applyFont="1"/>
    <xf numFmtId="4" fontId="29" fillId="0" borderId="0" xfId="0" applyNumberFormat="1" applyFont="1"/>
    <xf numFmtId="165" fontId="6" fillId="2" borderId="26" xfId="0" applyNumberFormat="1" applyFont="1" applyFill="1" applyBorder="1" applyAlignment="1">
      <alignment horizontal="center" wrapText="1" shrinkToFit="1"/>
    </xf>
    <xf numFmtId="4" fontId="10" fillId="3" borderId="30" xfId="0" applyNumberFormat="1" applyFont="1" applyFill="1" applyBorder="1" applyAlignment="1">
      <alignment horizontal="center"/>
    </xf>
    <xf numFmtId="4" fontId="10" fillId="0" borderId="30" xfId="0" applyNumberFormat="1" applyFont="1" applyBorder="1" applyAlignment="1">
      <alignment horizontal="center" wrapText="1"/>
    </xf>
    <xf numFmtId="4" fontId="10" fillId="3" borderId="26" xfId="0" applyNumberFormat="1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 wrapText="1" shrinkToFit="1"/>
    </xf>
    <xf numFmtId="164" fontId="28" fillId="2" borderId="0" xfId="1" applyFont="1" applyFill="1" applyBorder="1" applyAlignment="1">
      <alignment horizontal="center" wrapText="1"/>
    </xf>
    <xf numFmtId="165" fontId="2" fillId="2" borderId="0" xfId="0" applyNumberFormat="1" applyFont="1" applyFill="1"/>
    <xf numFmtId="12" fontId="2" fillId="2" borderId="0" xfId="1" applyNumberFormat="1" applyFont="1" applyFill="1" applyAlignment="1"/>
    <xf numFmtId="169" fontId="9" fillId="0" borderId="0" xfId="0" applyNumberFormat="1" applyFont="1" applyAlignment="1">
      <alignment horizontal="center" wrapText="1"/>
    </xf>
    <xf numFmtId="164" fontId="5" fillId="0" borderId="0" xfId="1" applyFont="1" applyFill="1" applyAlignment="1">
      <alignment horizontal="right"/>
    </xf>
    <xf numFmtId="165" fontId="2" fillId="2" borderId="0" xfId="0" applyNumberFormat="1" applyFont="1" applyFill="1" applyAlignment="1">
      <alignment horizontal="center"/>
    </xf>
    <xf numFmtId="12" fontId="2" fillId="2" borderId="0" xfId="1" applyNumberFormat="1" applyFont="1" applyFill="1" applyAlignment="1">
      <alignment horizontal="center"/>
    </xf>
    <xf numFmtId="4" fontId="15" fillId="0" borderId="0" xfId="0" applyNumberFormat="1" applyFont="1" applyAlignment="1">
      <alignment horizontal="center" wrapText="1"/>
    </xf>
    <xf numFmtId="164" fontId="4" fillId="0" borderId="0" xfId="1" applyFont="1" applyFill="1" applyAlignment="1">
      <alignment horizontal="right"/>
    </xf>
    <xf numFmtId="165" fontId="8" fillId="2" borderId="7" xfId="1" applyNumberFormat="1" applyFont="1" applyFill="1" applyBorder="1" applyAlignment="1">
      <alignment horizontal="center"/>
    </xf>
    <xf numFmtId="164" fontId="30" fillId="0" borderId="0" xfId="1" applyFont="1" applyFill="1" applyAlignment="1">
      <alignment horizontal="center" wrapText="1"/>
    </xf>
    <xf numFmtId="164" fontId="9" fillId="0" borderId="0" xfId="1" applyFont="1" applyFill="1" applyAlignment="1">
      <alignment horizontal="right"/>
    </xf>
    <xf numFmtId="0" fontId="7" fillId="0" borderId="31" xfId="0" applyFont="1" applyBorder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7" fillId="0" borderId="31" xfId="1" applyFont="1" applyFill="1" applyBorder="1" applyAlignment="1">
      <alignment horizontal="center"/>
    </xf>
    <xf numFmtId="12" fontId="2" fillId="2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9" fillId="2" borderId="0" xfId="0" applyNumberFormat="1" applyFont="1" applyFill="1" applyAlignment="1">
      <alignment horizontal="left" wrapText="1" shrinkToFit="1"/>
    </xf>
    <xf numFmtId="165" fontId="9" fillId="0" borderId="0" xfId="0" applyNumberFormat="1" applyFont="1" applyAlignment="1">
      <alignment horizontal="left" wrapText="1" shrinkToFit="1"/>
    </xf>
    <xf numFmtId="164" fontId="9" fillId="0" borderId="0" xfId="1" applyFont="1" applyFill="1" applyAlignment="1">
      <alignment horizontal="left" wrapText="1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es.wikipedia.org/wiki/Escudo_de_la_Rep%C3%BAblica_Dominican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261940</xdr:rowOff>
    </xdr:from>
    <xdr:ext cx="2705100" cy="2253394"/>
    <xdr:pic>
      <xdr:nvPicPr>
        <xdr:cNvPr id="2" name="irc_ilrp_i" descr="https://encrypted-tbn3.gstatic.com/images?q=tbn:ANd9GcTUimHI2VI0YhVB0qIvj0gUM4AjjNL0i8TDffATlh4o7Sq3ZUz5J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95395-B6AC-45ED-B076-BA366EB3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09590"/>
          <a:ext cx="2705100" cy="2253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1990725</xdr:colOff>
      <xdr:row>2</xdr:row>
      <xdr:rowOff>133350</xdr:rowOff>
    </xdr:from>
    <xdr:ext cx="2457450" cy="1885950"/>
    <xdr:pic>
      <xdr:nvPicPr>
        <xdr:cNvPr id="3" name="3 Imagen" descr="C:\Users\pchavez\AppData\Local\Microsoft\Windows\Temporary Internet Files\Content.Outlook\AP5840X9\Logo INDOCAL.jpg">
          <a:extLst>
            <a:ext uri="{FF2B5EF4-FFF2-40B4-BE49-F238E27FC236}">
              <a16:creationId xmlns:a16="http://schemas.microsoft.com/office/drawing/2014/main" id="{BFF9170B-3544-4246-B1B6-5814611029A2}"/>
            </a:ext>
            <a:ext uri="{147F2762-F138-4A5C-976F-8EAC2B608ADB}">
              <a16:predDERef xmlns:a16="http://schemas.microsoft.com/office/drawing/2014/main" pred="{7F487557-9F16-4836-8944-580CA4427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0900" y="714375"/>
          <a:ext cx="24574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1636044</xdr:colOff>
      <xdr:row>646</xdr:row>
      <xdr:rowOff>76200</xdr:rowOff>
    </xdr:from>
    <xdr:ext cx="2618456" cy="1562100"/>
    <xdr:pic>
      <xdr:nvPicPr>
        <xdr:cNvPr id="4" name="3 Imagen" descr="C:\Users\pchavez\AppData\Local\Microsoft\Windows\Temporary Internet Files\Content.Outlook\AP5840X9\Logo INDOCAL.jpg">
          <a:extLst>
            <a:ext uri="{FF2B5EF4-FFF2-40B4-BE49-F238E27FC236}">
              <a16:creationId xmlns:a16="http://schemas.microsoft.com/office/drawing/2014/main" id="{EE97AED7-9402-41C3-9363-2914F290B3A9}"/>
            </a:ext>
            <a:ext uri="{147F2762-F138-4A5C-976F-8EAC2B608ADB}">
              <a16:predDERef xmlns:a16="http://schemas.microsoft.com/office/drawing/2014/main" pred="{5DD027DE-549F-4C56-A8BA-6DA76711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8869" y="259194300"/>
          <a:ext cx="2618456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538162</xdr:colOff>
      <xdr:row>646</xdr:row>
      <xdr:rowOff>0</xdr:rowOff>
    </xdr:from>
    <xdr:ext cx="3197225" cy="1978025"/>
    <xdr:pic>
      <xdr:nvPicPr>
        <xdr:cNvPr id="5" name="irc_ilrp_i" descr="https://encrypted-tbn3.gstatic.com/images?q=tbn:ANd9GcTUimHI2VI0YhVB0qIvj0gUM4AjjNL0i8TDffATlh4o7Sq3ZUz5J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F3F0A-8990-4BD0-A6A1-0AF54155E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" y="259118100"/>
          <a:ext cx="3197225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docal.sharepoint.com/sites/contabilidad/Documentos%20compartidos/Compartida/CONTABILIDAD/CARPETA%202026/INFORME%20PARA%20LA%20OAI/LIBRO%20DE%20INGRESO%20E%20EGRESOS%20ENERO%20-%20DICIEMBRE%202026.xlsx" TargetMode="External"/><Relationship Id="rId1" Type="http://schemas.openxmlformats.org/officeDocument/2006/relationships/externalLinkPath" Target="https://indocal.sharepoint.com/sites/contabilidad/Documentos%20compartidos/Compartida/CONTABILIDAD/CARPETA%202026/INFORME%20PARA%20LA%20OAI/LIBRO%20DE%20INGRESO%20E%20EGRESOS%20ENERO%20-%20DICIEMB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 2026 (2)"/>
      <sheetName val="DICIIEMBRE 2025"/>
      <sheetName val="ENERO 2026"/>
      <sheetName val="FEBRERO 2026"/>
      <sheetName val="MARZO 2026"/>
    </sheetNames>
    <sheetDataSet>
      <sheetData sheetId="0"/>
      <sheetData sheetId="1"/>
      <sheetData sheetId="2"/>
      <sheetData sheetId="3">
        <row r="570">
          <cell r="G570">
            <v>117138546.95000002</v>
          </cell>
        </row>
        <row r="596">
          <cell r="G596">
            <v>46865.19</v>
          </cell>
        </row>
        <row r="597">
          <cell r="G597">
            <v>0</v>
          </cell>
        </row>
        <row r="598">
          <cell r="G598">
            <v>145023.76</v>
          </cell>
        </row>
        <row r="599">
          <cell r="G599">
            <v>54747163.75</v>
          </cell>
        </row>
        <row r="600">
          <cell r="G600">
            <v>56247014.93</v>
          </cell>
        </row>
        <row r="601">
          <cell r="G601">
            <v>5952479.3200000003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A89C-58BB-43DB-84E1-68DC1CFFF7B9}">
  <sheetPr>
    <pageSetUpPr fitToPage="1"/>
  </sheetPr>
  <dimension ref="B1:P672"/>
  <sheetViews>
    <sheetView tabSelected="1" topLeftCell="B657" zoomScale="90" zoomScaleNormal="90" workbookViewId="0">
      <selection activeCell="D670" sqref="D670"/>
    </sheetView>
  </sheetViews>
  <sheetFormatPr baseColWidth="10" defaultColWidth="11.42578125" defaultRowHeight="15"/>
  <cols>
    <col min="2" max="2" width="28.42578125" customWidth="1"/>
    <col min="3" max="3" width="40.85546875" customWidth="1"/>
    <col min="4" max="4" width="79.7109375" customWidth="1"/>
    <col min="5" max="5" width="32" customWidth="1"/>
    <col min="6" max="6" width="32.28515625" bestFit="1" customWidth="1"/>
    <col min="7" max="7" width="45.42578125" customWidth="1"/>
    <col min="8" max="8" width="31.140625" customWidth="1"/>
    <col min="9" max="9" width="13.140625" customWidth="1"/>
    <col min="10" max="10" width="26.140625" bestFit="1" customWidth="1"/>
  </cols>
  <sheetData>
    <row r="1" spans="2:15" ht="19.5" thickBot="1">
      <c r="B1" s="1"/>
      <c r="C1" s="2"/>
      <c r="D1" s="3"/>
      <c r="F1" s="4"/>
      <c r="H1" s="5"/>
    </row>
    <row r="2" spans="2:15" ht="26.25">
      <c r="B2" s="6"/>
      <c r="C2" s="7"/>
      <c r="D2" s="8"/>
      <c r="E2" s="9"/>
      <c r="F2" s="10"/>
      <c r="G2" s="11"/>
      <c r="H2" s="12"/>
      <c r="I2" s="13"/>
      <c r="J2" s="13"/>
      <c r="K2" s="13"/>
      <c r="L2" s="13"/>
      <c r="M2" s="13"/>
      <c r="N2" s="13"/>
      <c r="O2" s="13"/>
    </row>
    <row r="3" spans="2:15" ht="26.25">
      <c r="B3" s="14"/>
      <c r="C3" s="15"/>
      <c r="D3" s="16"/>
      <c r="E3" s="16"/>
      <c r="F3" s="17"/>
      <c r="G3" s="18"/>
      <c r="H3" s="19"/>
      <c r="I3" s="13"/>
      <c r="J3" s="13"/>
      <c r="K3" s="13"/>
      <c r="L3" s="13"/>
      <c r="M3" s="13"/>
      <c r="N3" s="13"/>
      <c r="O3" s="13"/>
    </row>
    <row r="4" spans="2:15" ht="26.25">
      <c r="B4" s="20" t="s">
        <v>0</v>
      </c>
      <c r="C4" s="21"/>
      <c r="D4" s="21"/>
      <c r="E4" s="21"/>
      <c r="F4" s="22"/>
      <c r="G4" s="23"/>
      <c r="H4" s="24"/>
      <c r="I4" s="25"/>
      <c r="J4" s="25"/>
      <c r="K4" s="25"/>
      <c r="L4" s="25"/>
      <c r="M4" s="25"/>
      <c r="N4" s="25"/>
      <c r="O4" s="25"/>
    </row>
    <row r="5" spans="2:15" ht="26.25">
      <c r="B5" s="26" t="s">
        <v>1</v>
      </c>
      <c r="C5" s="27"/>
      <c r="D5" s="27"/>
      <c r="E5" s="27"/>
      <c r="F5" s="28"/>
      <c r="G5" s="29"/>
      <c r="H5" s="30"/>
      <c r="I5" s="31"/>
      <c r="J5" s="31"/>
      <c r="K5" s="31"/>
      <c r="L5" s="31"/>
      <c r="M5" s="31"/>
      <c r="N5" s="31"/>
      <c r="O5" s="31"/>
    </row>
    <row r="6" spans="2:15" ht="26.25">
      <c r="B6" s="20" t="s">
        <v>2</v>
      </c>
      <c r="C6" s="21"/>
      <c r="D6" s="21"/>
      <c r="E6" s="21"/>
      <c r="F6" s="22"/>
      <c r="G6" s="23"/>
      <c r="H6" s="24"/>
      <c r="I6" s="25"/>
      <c r="J6" s="25"/>
      <c r="K6" s="25"/>
      <c r="L6" s="25"/>
      <c r="M6" s="25"/>
      <c r="N6" s="25"/>
      <c r="O6" s="25"/>
    </row>
    <row r="7" spans="2:15" ht="26.25">
      <c r="B7" s="20" t="s">
        <v>3</v>
      </c>
      <c r="C7" s="21"/>
      <c r="D7" s="21"/>
      <c r="E7" s="21"/>
      <c r="F7" s="22"/>
      <c r="G7" s="23"/>
      <c r="H7" s="24"/>
      <c r="I7" s="25"/>
      <c r="J7" s="25"/>
      <c r="K7" s="25"/>
      <c r="L7" s="25"/>
      <c r="M7" s="25"/>
      <c r="N7" s="25"/>
      <c r="O7" s="25"/>
    </row>
    <row r="8" spans="2:15" ht="26.25">
      <c r="B8" s="20" t="s">
        <v>4</v>
      </c>
      <c r="C8" s="21"/>
      <c r="D8" s="21"/>
      <c r="E8" s="21"/>
      <c r="F8" s="22"/>
      <c r="G8" s="23"/>
      <c r="H8" s="24"/>
      <c r="I8" s="25"/>
      <c r="J8" s="25"/>
      <c r="K8" s="25"/>
      <c r="L8" s="25"/>
      <c r="M8" s="25"/>
      <c r="N8" s="25"/>
      <c r="O8" s="25"/>
    </row>
    <row r="9" spans="2:15" ht="26.25">
      <c r="B9" s="20" t="s">
        <v>5</v>
      </c>
      <c r="C9" s="21"/>
      <c r="D9" s="21"/>
      <c r="E9" s="21"/>
      <c r="F9" s="22"/>
      <c r="G9" s="23"/>
      <c r="H9" s="24"/>
      <c r="I9" s="25"/>
      <c r="J9" s="25"/>
      <c r="K9" s="25"/>
      <c r="L9" s="25"/>
      <c r="M9" s="25"/>
      <c r="N9" s="25"/>
      <c r="O9" s="25"/>
    </row>
    <row r="10" spans="2:15" ht="26.25">
      <c r="B10" s="32" t="s">
        <v>6</v>
      </c>
      <c r="C10" s="33"/>
      <c r="D10" s="33"/>
      <c r="E10" s="33"/>
      <c r="F10" s="34"/>
      <c r="G10" s="35"/>
      <c r="H10" s="24"/>
      <c r="I10" s="25"/>
      <c r="J10" s="25"/>
      <c r="K10" s="25"/>
      <c r="L10" s="25"/>
      <c r="M10" s="25"/>
      <c r="N10" s="25"/>
      <c r="O10" s="25"/>
    </row>
    <row r="11" spans="2:15" ht="26.25">
      <c r="B11" s="36"/>
      <c r="C11" s="37"/>
      <c r="D11" s="38"/>
      <c r="E11" s="39"/>
      <c r="F11" s="40"/>
      <c r="G11" s="41" t="s">
        <v>7</v>
      </c>
      <c r="H11" s="42"/>
    </row>
    <row r="12" spans="2:15" ht="40.5" customHeight="1">
      <c r="B12" s="43" t="s">
        <v>8</v>
      </c>
      <c r="C12" s="44" t="s">
        <v>9</v>
      </c>
      <c r="D12" s="45" t="s">
        <v>10</v>
      </c>
      <c r="E12" s="44" t="s">
        <v>11</v>
      </c>
      <c r="F12" s="46" t="s">
        <v>12</v>
      </c>
      <c r="G12" s="47">
        <f>+'[1]FEBRERO 2026'!G570</f>
        <v>117138546.95000002</v>
      </c>
      <c r="H12" s="48"/>
      <c r="I12" s="49"/>
    </row>
    <row r="13" spans="2:15" ht="26.25">
      <c r="B13" s="50">
        <v>46056</v>
      </c>
      <c r="C13" s="51">
        <v>452400470166</v>
      </c>
      <c r="D13" s="52" t="s">
        <v>13</v>
      </c>
      <c r="E13" s="53">
        <v>280475.5</v>
      </c>
      <c r="F13" s="54"/>
      <c r="G13" s="55">
        <f>+G12+E13-F13</f>
        <v>117419022.45000002</v>
      </c>
      <c r="H13" s="56"/>
      <c r="I13" s="57"/>
      <c r="J13" s="57"/>
      <c r="K13" s="57"/>
      <c r="L13" s="57"/>
      <c r="M13" s="57"/>
      <c r="N13" s="57"/>
      <c r="O13" s="57"/>
    </row>
    <row r="14" spans="2:15" ht="26.25">
      <c r="B14" s="50">
        <v>46056</v>
      </c>
      <c r="C14" s="51">
        <v>241404560</v>
      </c>
      <c r="D14" s="52" t="s">
        <v>13</v>
      </c>
      <c r="E14" s="53">
        <v>8000</v>
      </c>
      <c r="F14" s="58"/>
      <c r="G14" s="55">
        <f t="shared" ref="G14:G77" si="0">+G13+E14-F14</f>
        <v>117427022.45000002</v>
      </c>
      <c r="H14" s="56"/>
      <c r="I14" s="57"/>
      <c r="J14" s="57"/>
      <c r="K14" s="57"/>
      <c r="L14" s="57"/>
      <c r="M14" s="57"/>
      <c r="N14" s="57"/>
      <c r="O14" s="57"/>
    </row>
    <row r="15" spans="2:15" ht="26.25">
      <c r="B15" s="59">
        <v>46056</v>
      </c>
      <c r="C15" s="60">
        <v>452400540613</v>
      </c>
      <c r="D15" s="61" t="s">
        <v>13</v>
      </c>
      <c r="E15" s="53">
        <v>2100</v>
      </c>
      <c r="F15" s="62"/>
      <c r="G15" s="55">
        <f t="shared" si="0"/>
        <v>117429122.45000002</v>
      </c>
      <c r="H15" s="56"/>
      <c r="I15" s="57"/>
      <c r="J15" s="57"/>
      <c r="K15" s="57"/>
      <c r="L15" s="57"/>
      <c r="M15" s="57"/>
      <c r="N15" s="57"/>
      <c r="O15" s="57"/>
    </row>
    <row r="16" spans="2:15" ht="26.25">
      <c r="B16" s="63">
        <v>46056</v>
      </c>
      <c r="C16" s="64">
        <v>452400542370</v>
      </c>
      <c r="D16" s="65" t="s">
        <v>13</v>
      </c>
      <c r="E16" s="53">
        <v>11200</v>
      </c>
      <c r="F16" s="66"/>
      <c r="G16" s="55">
        <f t="shared" si="0"/>
        <v>117440322.45000002</v>
      </c>
      <c r="H16" s="56"/>
      <c r="I16" s="57"/>
      <c r="J16" s="57"/>
      <c r="K16" s="57"/>
      <c r="L16" s="57"/>
      <c r="M16" s="57"/>
      <c r="N16" s="57"/>
      <c r="O16" s="57"/>
    </row>
    <row r="17" spans="2:15" ht="26.25">
      <c r="B17" s="63">
        <v>46056</v>
      </c>
      <c r="C17" s="64">
        <v>452400470233</v>
      </c>
      <c r="D17" s="65" t="s">
        <v>13</v>
      </c>
      <c r="E17" s="53">
        <v>-850</v>
      </c>
      <c r="F17" s="66"/>
      <c r="G17" s="55">
        <f t="shared" si="0"/>
        <v>117439472.45000002</v>
      </c>
      <c r="H17" s="56"/>
      <c r="I17" s="57"/>
      <c r="J17" s="57"/>
      <c r="K17" s="57"/>
      <c r="L17" s="57"/>
      <c r="M17" s="57"/>
      <c r="N17" s="57"/>
      <c r="O17" s="57"/>
    </row>
    <row r="18" spans="2:15" ht="26.25">
      <c r="B18" s="63">
        <v>46056</v>
      </c>
      <c r="C18" s="64">
        <v>452400470234</v>
      </c>
      <c r="D18" s="65" t="s">
        <v>13</v>
      </c>
      <c r="E18" s="53">
        <v>-850</v>
      </c>
      <c r="F18" s="66"/>
      <c r="G18" s="55">
        <f t="shared" si="0"/>
        <v>117438622.45000002</v>
      </c>
      <c r="H18" s="56"/>
      <c r="I18" s="57"/>
      <c r="J18" s="57"/>
      <c r="K18" s="57"/>
      <c r="L18" s="57"/>
      <c r="M18" s="57"/>
      <c r="N18" s="57"/>
      <c r="O18" s="57"/>
    </row>
    <row r="19" spans="2:15" ht="26.25">
      <c r="B19" s="63">
        <v>46056</v>
      </c>
      <c r="C19" s="64">
        <v>452400548891</v>
      </c>
      <c r="D19" s="65" t="s">
        <v>13</v>
      </c>
      <c r="E19" s="53">
        <v>13505</v>
      </c>
      <c r="F19" s="66"/>
      <c r="G19" s="55">
        <f t="shared" si="0"/>
        <v>117452127.45000002</v>
      </c>
      <c r="H19" s="56"/>
      <c r="I19" s="57"/>
      <c r="J19" s="57"/>
      <c r="K19" s="57"/>
      <c r="L19" s="57"/>
      <c r="M19" s="57"/>
      <c r="N19" s="57"/>
      <c r="O19" s="57"/>
    </row>
    <row r="20" spans="2:15" ht="26.25">
      <c r="B20" s="63">
        <v>46056</v>
      </c>
      <c r="C20" s="67">
        <v>5280020597</v>
      </c>
      <c r="D20" s="65" t="s">
        <v>13</v>
      </c>
      <c r="E20" s="53">
        <v>27850</v>
      </c>
      <c r="F20" s="66"/>
      <c r="G20" s="55">
        <f t="shared" si="0"/>
        <v>117479977.45000002</v>
      </c>
      <c r="H20" s="56"/>
      <c r="I20" s="57"/>
      <c r="J20" s="57"/>
      <c r="K20" s="57"/>
      <c r="L20" s="57"/>
      <c r="M20" s="57"/>
      <c r="N20" s="57"/>
      <c r="O20" s="57"/>
    </row>
    <row r="21" spans="2:15" ht="26.25">
      <c r="B21" s="63">
        <v>46056</v>
      </c>
      <c r="C21" s="67">
        <v>5280020600</v>
      </c>
      <c r="D21" s="65" t="s">
        <v>13</v>
      </c>
      <c r="E21" s="53">
        <v>49800</v>
      </c>
      <c r="F21" s="66"/>
      <c r="G21" s="55">
        <f t="shared" si="0"/>
        <v>117529777.45000002</v>
      </c>
      <c r="H21" s="56"/>
      <c r="I21" s="57"/>
      <c r="J21" s="57"/>
      <c r="K21" s="57"/>
      <c r="L21" s="57"/>
      <c r="M21" s="57"/>
      <c r="N21" s="57"/>
      <c r="O21" s="57"/>
    </row>
    <row r="22" spans="2:15" ht="26.25">
      <c r="B22" s="63">
        <v>46056</v>
      </c>
      <c r="C22" s="67">
        <v>5280020603</v>
      </c>
      <c r="D22" s="65" t="s">
        <v>13</v>
      </c>
      <c r="E22" s="53">
        <v>2800</v>
      </c>
      <c r="F22" s="66"/>
      <c r="G22" s="55">
        <f t="shared" si="0"/>
        <v>117532577.45000002</v>
      </c>
      <c r="H22" s="56"/>
      <c r="I22" s="57"/>
      <c r="J22" s="57"/>
      <c r="K22" s="57"/>
      <c r="L22" s="57"/>
      <c r="M22" s="57"/>
      <c r="N22" s="57"/>
      <c r="O22" s="57"/>
    </row>
    <row r="23" spans="2:15" ht="26.25">
      <c r="B23" s="63">
        <v>46056</v>
      </c>
      <c r="C23" s="64">
        <v>241414958</v>
      </c>
      <c r="D23" s="65" t="s">
        <v>13</v>
      </c>
      <c r="E23" s="68">
        <v>120</v>
      </c>
      <c r="F23" s="66"/>
      <c r="G23" s="55">
        <f t="shared" si="0"/>
        <v>117532697.45000002</v>
      </c>
      <c r="H23" s="56"/>
      <c r="I23" s="57"/>
      <c r="J23" s="57"/>
      <c r="K23" s="57"/>
      <c r="L23" s="57"/>
      <c r="M23" s="57"/>
      <c r="N23" s="57"/>
      <c r="O23" s="57"/>
    </row>
    <row r="24" spans="2:15" ht="26.25">
      <c r="B24" s="63">
        <v>46056</v>
      </c>
      <c r="C24" s="67">
        <v>5770030281</v>
      </c>
      <c r="D24" s="65" t="s">
        <v>13</v>
      </c>
      <c r="E24" s="53">
        <v>8400</v>
      </c>
      <c r="F24" s="66"/>
      <c r="G24" s="55">
        <f t="shared" si="0"/>
        <v>117541097.45000002</v>
      </c>
      <c r="H24" s="56"/>
      <c r="I24" s="57"/>
      <c r="J24" s="57"/>
      <c r="K24" s="57"/>
      <c r="L24" s="57"/>
      <c r="M24" s="57"/>
      <c r="N24" s="57"/>
      <c r="O24" s="57"/>
    </row>
    <row r="25" spans="2:15" ht="26.25">
      <c r="B25" s="63">
        <v>46056</v>
      </c>
      <c r="C25" s="67">
        <v>5770030284</v>
      </c>
      <c r="D25" s="65" t="s">
        <v>13</v>
      </c>
      <c r="E25" s="53">
        <v>109400</v>
      </c>
      <c r="F25" s="66"/>
      <c r="G25" s="55">
        <f t="shared" si="0"/>
        <v>117650497.45000002</v>
      </c>
      <c r="H25" s="56"/>
      <c r="I25" s="57"/>
      <c r="J25" s="57"/>
      <c r="K25" s="57"/>
      <c r="L25" s="57"/>
      <c r="M25" s="57"/>
      <c r="N25" s="57"/>
      <c r="O25" s="57"/>
    </row>
    <row r="26" spans="2:15" ht="47.25">
      <c r="B26" s="69">
        <v>46083</v>
      </c>
      <c r="C26" s="70">
        <v>66588</v>
      </c>
      <c r="D26" s="71" t="s">
        <v>14</v>
      </c>
      <c r="E26" s="72">
        <v>975</v>
      </c>
      <c r="F26" s="73"/>
      <c r="G26" s="55">
        <f t="shared" si="0"/>
        <v>117651472.45000002</v>
      </c>
      <c r="H26" s="56"/>
      <c r="I26" s="57"/>
      <c r="J26" s="57"/>
      <c r="K26" s="57"/>
      <c r="L26" s="57"/>
      <c r="M26" s="57"/>
      <c r="N26" s="57"/>
      <c r="O26" s="57"/>
    </row>
    <row r="27" spans="2:15" ht="47.25">
      <c r="B27" s="69">
        <v>46083</v>
      </c>
      <c r="C27" s="70">
        <v>6860</v>
      </c>
      <c r="D27" s="71" t="s">
        <v>14</v>
      </c>
      <c r="E27" s="72">
        <v>900</v>
      </c>
      <c r="F27" s="74"/>
      <c r="G27" s="55">
        <f t="shared" si="0"/>
        <v>117652372.45000002</v>
      </c>
      <c r="H27" s="56"/>
      <c r="I27" s="57"/>
      <c r="J27" s="57"/>
      <c r="K27" s="57"/>
      <c r="L27" s="57"/>
      <c r="M27" s="57"/>
      <c r="N27" s="57"/>
      <c r="O27" s="57"/>
    </row>
    <row r="28" spans="2:15" ht="47.25">
      <c r="B28" s="69">
        <v>46083</v>
      </c>
      <c r="C28" s="70">
        <v>72677</v>
      </c>
      <c r="D28" s="71" t="s">
        <v>14</v>
      </c>
      <c r="E28" s="72">
        <v>825</v>
      </c>
      <c r="F28" s="74"/>
      <c r="G28" s="55">
        <f t="shared" si="0"/>
        <v>117653197.45000002</v>
      </c>
      <c r="H28" s="56"/>
      <c r="I28" s="57"/>
      <c r="J28" s="57"/>
      <c r="K28" s="57"/>
      <c r="L28" s="57"/>
      <c r="M28" s="57"/>
      <c r="N28" s="57"/>
      <c r="O28" s="57"/>
    </row>
    <row r="29" spans="2:15" ht="52.5">
      <c r="B29" s="69">
        <v>46084</v>
      </c>
      <c r="C29" s="75" t="s">
        <v>15</v>
      </c>
      <c r="D29" s="76" t="s">
        <v>16</v>
      </c>
      <c r="E29" s="77"/>
      <c r="F29" s="74">
        <v>250000</v>
      </c>
      <c r="G29" s="55">
        <f t="shared" si="0"/>
        <v>117403197.45000002</v>
      </c>
      <c r="H29" s="56"/>
      <c r="I29" s="57"/>
      <c r="J29" s="57"/>
      <c r="K29" s="57"/>
      <c r="L29" s="57"/>
      <c r="M29" s="57"/>
      <c r="N29" s="57"/>
      <c r="O29" s="57"/>
    </row>
    <row r="30" spans="2:15" ht="52.5">
      <c r="B30" s="69">
        <v>46084</v>
      </c>
      <c r="C30" s="75" t="s">
        <v>17</v>
      </c>
      <c r="D30" s="76" t="s">
        <v>18</v>
      </c>
      <c r="E30" s="77"/>
      <c r="F30" s="74">
        <v>9075</v>
      </c>
      <c r="G30" s="55">
        <f t="shared" si="0"/>
        <v>117394122.45000002</v>
      </c>
      <c r="H30" s="56"/>
      <c r="I30" s="57"/>
      <c r="J30" s="57"/>
      <c r="K30" s="57"/>
      <c r="L30" s="57"/>
      <c r="M30" s="57"/>
      <c r="N30" s="57"/>
      <c r="O30" s="57"/>
    </row>
    <row r="31" spans="2:15" ht="52.5">
      <c r="B31" s="69">
        <v>46084</v>
      </c>
      <c r="C31" s="75" t="s">
        <v>19</v>
      </c>
      <c r="D31" s="76" t="s">
        <v>20</v>
      </c>
      <c r="E31" s="77"/>
      <c r="F31" s="74">
        <v>146556</v>
      </c>
      <c r="G31" s="55">
        <f t="shared" si="0"/>
        <v>117247566.45000002</v>
      </c>
      <c r="H31" s="56"/>
      <c r="I31" s="57"/>
      <c r="J31" s="57"/>
      <c r="K31" s="57"/>
      <c r="L31" s="57"/>
      <c r="M31" s="57"/>
      <c r="N31" s="57"/>
      <c r="O31" s="57"/>
    </row>
    <row r="32" spans="2:15" ht="26.25">
      <c r="B32" s="63">
        <v>46084</v>
      </c>
      <c r="C32" s="64">
        <v>452400470173</v>
      </c>
      <c r="D32" s="65" t="s">
        <v>13</v>
      </c>
      <c r="E32" s="53">
        <v>73526</v>
      </c>
      <c r="F32" s="66"/>
      <c r="G32" s="55">
        <f t="shared" si="0"/>
        <v>117321092.45000002</v>
      </c>
      <c r="H32" s="56"/>
      <c r="I32" s="78"/>
      <c r="J32" s="57"/>
      <c r="K32" s="57"/>
      <c r="L32" s="57"/>
      <c r="M32" s="57"/>
      <c r="N32" s="57"/>
      <c r="O32" s="57"/>
    </row>
    <row r="33" spans="2:15" ht="26.25">
      <c r="B33" s="63">
        <v>46084</v>
      </c>
      <c r="C33" s="64">
        <v>452400544279</v>
      </c>
      <c r="D33" s="65" t="s">
        <v>13</v>
      </c>
      <c r="E33" s="53">
        <v>35200</v>
      </c>
      <c r="F33" s="66"/>
      <c r="G33" s="55">
        <f t="shared" si="0"/>
        <v>117356292.45000002</v>
      </c>
      <c r="H33" s="56"/>
      <c r="I33" s="78"/>
      <c r="J33" s="57"/>
      <c r="K33" s="57"/>
      <c r="L33" s="57"/>
      <c r="M33" s="57"/>
      <c r="N33" s="57"/>
      <c r="O33" s="57"/>
    </row>
    <row r="34" spans="2:15" ht="26.25">
      <c r="B34" s="63">
        <v>46084</v>
      </c>
      <c r="C34" s="64">
        <v>452400544294</v>
      </c>
      <c r="D34" s="65" t="s">
        <v>13</v>
      </c>
      <c r="E34" s="68">
        <v>210</v>
      </c>
      <c r="F34" s="66"/>
      <c r="G34" s="55">
        <f t="shared" si="0"/>
        <v>117356502.45000002</v>
      </c>
      <c r="H34" s="56"/>
      <c r="I34" s="78"/>
      <c r="J34" s="57"/>
      <c r="K34" s="57"/>
      <c r="L34" s="57"/>
      <c r="M34" s="57"/>
      <c r="N34" s="57"/>
      <c r="O34" s="57"/>
    </row>
    <row r="35" spans="2:15" ht="26.25">
      <c r="B35" s="63">
        <v>46084</v>
      </c>
      <c r="C35" s="64">
        <v>419517097</v>
      </c>
      <c r="D35" s="65" t="s">
        <v>13</v>
      </c>
      <c r="E35" s="53">
        <v>9800</v>
      </c>
      <c r="F35" s="66"/>
      <c r="G35" s="55">
        <f t="shared" si="0"/>
        <v>117366302.45000002</v>
      </c>
      <c r="H35" s="56"/>
      <c r="I35" s="78"/>
      <c r="J35" s="57"/>
      <c r="K35" s="57"/>
      <c r="L35" s="57"/>
      <c r="M35" s="57"/>
      <c r="N35" s="57"/>
      <c r="O35" s="57"/>
    </row>
    <row r="36" spans="2:15" ht="26.25">
      <c r="B36" s="63">
        <v>46084</v>
      </c>
      <c r="C36" s="64">
        <v>419528768</v>
      </c>
      <c r="D36" s="65" t="s">
        <v>13</v>
      </c>
      <c r="E36" s="53">
        <v>9100</v>
      </c>
      <c r="F36" s="66"/>
      <c r="G36" s="55">
        <f t="shared" si="0"/>
        <v>117375402.45000002</v>
      </c>
      <c r="H36" s="56"/>
      <c r="I36" s="78"/>
      <c r="J36" s="57"/>
      <c r="K36" s="57"/>
      <c r="L36" s="57"/>
      <c r="M36" s="57"/>
      <c r="N36" s="57"/>
      <c r="O36" s="57"/>
    </row>
    <row r="37" spans="2:15" ht="26.25">
      <c r="B37" s="63">
        <v>46084</v>
      </c>
      <c r="C37" s="64">
        <v>419530036</v>
      </c>
      <c r="D37" s="65" t="s">
        <v>13</v>
      </c>
      <c r="E37" s="53">
        <v>6000</v>
      </c>
      <c r="F37" s="66"/>
      <c r="G37" s="55">
        <f t="shared" si="0"/>
        <v>117381402.45000002</v>
      </c>
      <c r="H37" s="56"/>
      <c r="J37" s="57"/>
      <c r="K37" s="57"/>
      <c r="L37" s="57"/>
      <c r="M37" s="57"/>
      <c r="N37" s="57"/>
      <c r="O37" s="57"/>
    </row>
    <row r="38" spans="2:15" ht="26.25">
      <c r="B38" s="63">
        <v>46084</v>
      </c>
      <c r="C38" s="64">
        <v>452400430005</v>
      </c>
      <c r="D38" s="65" t="s">
        <v>13</v>
      </c>
      <c r="E38" s="53">
        <v>32000</v>
      </c>
      <c r="F38" s="66"/>
      <c r="G38" s="55">
        <f t="shared" si="0"/>
        <v>117413402.45000002</v>
      </c>
      <c r="H38" s="56"/>
      <c r="I38" s="78"/>
      <c r="J38" s="57"/>
      <c r="K38" s="57"/>
      <c r="L38" s="57"/>
      <c r="M38" s="57"/>
      <c r="N38" s="57"/>
      <c r="O38" s="57"/>
    </row>
    <row r="39" spans="2:15" ht="26.25">
      <c r="B39" s="63">
        <v>46084</v>
      </c>
      <c r="C39" s="64">
        <v>452400549638</v>
      </c>
      <c r="D39" s="65" t="s">
        <v>13</v>
      </c>
      <c r="E39" s="53">
        <v>16300</v>
      </c>
      <c r="F39" s="79"/>
      <c r="G39" s="55">
        <f t="shared" si="0"/>
        <v>117429702.45000002</v>
      </c>
      <c r="H39" s="56"/>
      <c r="I39" s="78"/>
      <c r="J39" s="57"/>
      <c r="K39" s="57"/>
      <c r="L39" s="57"/>
      <c r="M39" s="57"/>
      <c r="N39" s="57"/>
      <c r="O39" s="57"/>
    </row>
    <row r="40" spans="2:15" ht="26.25">
      <c r="B40" s="63">
        <v>46084</v>
      </c>
      <c r="C40" s="64">
        <v>452400540037</v>
      </c>
      <c r="D40" s="65" t="s">
        <v>13</v>
      </c>
      <c r="E40" s="53">
        <v>12000</v>
      </c>
      <c r="F40" s="79"/>
      <c r="G40" s="55">
        <f t="shared" si="0"/>
        <v>117441702.45000002</v>
      </c>
      <c r="H40" s="56"/>
      <c r="I40" s="78"/>
      <c r="J40" s="57"/>
      <c r="K40" s="57"/>
      <c r="L40" s="57"/>
      <c r="M40" s="57"/>
      <c r="N40" s="57"/>
      <c r="O40" s="57"/>
    </row>
    <row r="41" spans="2:15" ht="26.25">
      <c r="B41" s="63">
        <v>46084</v>
      </c>
      <c r="C41" s="64">
        <v>452400540691</v>
      </c>
      <c r="D41" s="65" t="s">
        <v>13</v>
      </c>
      <c r="E41" s="53">
        <v>25444</v>
      </c>
      <c r="F41" s="66"/>
      <c r="G41" s="55">
        <f t="shared" si="0"/>
        <v>117467146.45000002</v>
      </c>
      <c r="H41" s="56"/>
      <c r="I41" s="78"/>
      <c r="J41" s="57"/>
      <c r="K41" s="57"/>
      <c r="L41" s="57"/>
      <c r="M41" s="57"/>
      <c r="N41" s="57"/>
      <c r="O41" s="57"/>
    </row>
    <row r="42" spans="2:15" ht="26.25">
      <c r="B42" s="63">
        <v>46084</v>
      </c>
      <c r="C42" s="67">
        <v>5280020530</v>
      </c>
      <c r="D42" s="65" t="s">
        <v>13</v>
      </c>
      <c r="E42" s="53">
        <v>5300</v>
      </c>
      <c r="F42" s="66"/>
      <c r="G42" s="55">
        <f t="shared" si="0"/>
        <v>117472446.45000002</v>
      </c>
      <c r="H42" s="56"/>
      <c r="I42" s="78"/>
      <c r="J42" s="57"/>
      <c r="K42" s="57"/>
      <c r="L42" s="57"/>
      <c r="M42" s="57"/>
      <c r="N42" s="57"/>
      <c r="O42" s="57"/>
    </row>
    <row r="43" spans="2:15" ht="26.25">
      <c r="B43" s="63">
        <v>46084</v>
      </c>
      <c r="C43" s="67">
        <v>5280020533</v>
      </c>
      <c r="D43" s="65" t="s">
        <v>13</v>
      </c>
      <c r="E43" s="53">
        <v>13400</v>
      </c>
      <c r="F43" s="66"/>
      <c r="G43" s="55">
        <f t="shared" si="0"/>
        <v>117485846.45000002</v>
      </c>
      <c r="H43" s="56"/>
      <c r="I43" s="78"/>
      <c r="J43" s="57"/>
      <c r="K43" s="57"/>
      <c r="L43" s="57"/>
      <c r="M43" s="57"/>
      <c r="N43" s="57"/>
      <c r="O43" s="57"/>
    </row>
    <row r="44" spans="2:15" ht="26.25">
      <c r="B44" s="63">
        <v>46084</v>
      </c>
      <c r="C44" s="67">
        <v>800040279</v>
      </c>
      <c r="D44" s="65" t="s">
        <v>13</v>
      </c>
      <c r="E44" s="53">
        <v>8000</v>
      </c>
      <c r="F44" s="66"/>
      <c r="G44" s="55">
        <f t="shared" si="0"/>
        <v>117493846.45000002</v>
      </c>
      <c r="H44" s="56"/>
      <c r="I44" s="78"/>
      <c r="J44" s="57"/>
      <c r="K44" s="57"/>
      <c r="L44" s="57"/>
      <c r="M44" s="57"/>
      <c r="N44" s="57"/>
      <c r="O44" s="57"/>
    </row>
    <row r="45" spans="2:15" ht="26.25">
      <c r="B45" s="63">
        <v>46084</v>
      </c>
      <c r="C45" s="64">
        <v>419548381</v>
      </c>
      <c r="D45" s="65" t="s">
        <v>13</v>
      </c>
      <c r="E45" s="53">
        <v>7000</v>
      </c>
      <c r="F45" s="79"/>
      <c r="G45" s="55">
        <f t="shared" si="0"/>
        <v>117500846.45000002</v>
      </c>
      <c r="H45" s="56"/>
      <c r="I45" s="78"/>
      <c r="J45" s="57"/>
      <c r="K45" s="57"/>
      <c r="L45" s="57"/>
      <c r="M45" s="57"/>
      <c r="N45" s="57"/>
      <c r="O45" s="57"/>
    </row>
    <row r="46" spans="2:15" ht="26.25">
      <c r="B46" s="63">
        <v>46084</v>
      </c>
      <c r="C46" s="67">
        <v>3900060087</v>
      </c>
      <c r="D46" s="65" t="s">
        <v>13</v>
      </c>
      <c r="E46" s="53">
        <v>78400</v>
      </c>
      <c r="F46" s="80"/>
      <c r="G46" s="55">
        <f t="shared" si="0"/>
        <v>117579246.45000002</v>
      </c>
      <c r="H46" s="56"/>
      <c r="I46" s="78"/>
      <c r="J46" s="57"/>
      <c r="K46" s="57"/>
      <c r="L46" s="57"/>
      <c r="M46" s="57"/>
      <c r="N46" s="57"/>
      <c r="O46" s="57"/>
    </row>
    <row r="47" spans="2:15" ht="26.25">
      <c r="B47" s="63">
        <v>46084</v>
      </c>
      <c r="C47" s="67">
        <v>3900060090</v>
      </c>
      <c r="D47" s="65" t="s">
        <v>13</v>
      </c>
      <c r="E47" s="53">
        <v>77200</v>
      </c>
      <c r="F47" s="80"/>
      <c r="G47" s="55">
        <f t="shared" si="0"/>
        <v>117656446.45000002</v>
      </c>
      <c r="H47" s="56"/>
      <c r="I47" s="78"/>
      <c r="J47" s="57"/>
      <c r="K47" s="57"/>
      <c r="L47" s="57"/>
      <c r="M47" s="57"/>
      <c r="N47" s="57"/>
      <c r="O47" s="57"/>
    </row>
    <row r="48" spans="2:15" ht="26.25">
      <c r="B48" s="63">
        <v>46084</v>
      </c>
      <c r="C48" s="64">
        <v>241426958</v>
      </c>
      <c r="D48" s="65" t="s">
        <v>13</v>
      </c>
      <c r="E48" s="53">
        <v>5000</v>
      </c>
      <c r="F48" s="81"/>
      <c r="G48" s="55">
        <f t="shared" si="0"/>
        <v>117661446.45000002</v>
      </c>
      <c r="H48" s="56"/>
      <c r="I48" s="78"/>
      <c r="J48" s="57"/>
      <c r="K48" s="57"/>
      <c r="L48" s="57"/>
      <c r="M48" s="57"/>
      <c r="N48" s="57"/>
      <c r="O48" s="57"/>
    </row>
    <row r="49" spans="2:15" ht="47.25">
      <c r="B49" s="69">
        <v>46084</v>
      </c>
      <c r="C49" s="70">
        <v>240700</v>
      </c>
      <c r="D49" s="71" t="s">
        <v>14</v>
      </c>
      <c r="E49" s="72">
        <v>600</v>
      </c>
      <c r="F49" s="74"/>
      <c r="G49" s="55">
        <f t="shared" si="0"/>
        <v>117662046.45000002</v>
      </c>
      <c r="H49" s="56"/>
      <c r="I49" s="78"/>
      <c r="J49" s="57"/>
      <c r="K49" s="57"/>
      <c r="L49" s="57"/>
      <c r="M49" s="57"/>
      <c r="N49" s="57"/>
      <c r="O49" s="57"/>
    </row>
    <row r="50" spans="2:15" ht="47.25">
      <c r="B50" s="69">
        <v>46084</v>
      </c>
      <c r="C50" s="70">
        <v>458220</v>
      </c>
      <c r="D50" s="71" t="s">
        <v>14</v>
      </c>
      <c r="E50" s="72">
        <v>750</v>
      </c>
      <c r="F50" s="66"/>
      <c r="G50" s="55">
        <f t="shared" si="0"/>
        <v>117662796.45000002</v>
      </c>
      <c r="H50" s="56"/>
      <c r="I50" s="78"/>
      <c r="J50" s="57"/>
      <c r="K50" s="57"/>
      <c r="L50" s="57"/>
      <c r="M50" s="57"/>
      <c r="N50" s="57"/>
      <c r="O50" s="57"/>
    </row>
    <row r="51" spans="2:15" ht="26.25">
      <c r="B51" s="69">
        <v>46084</v>
      </c>
      <c r="C51" s="82">
        <v>377</v>
      </c>
      <c r="D51" s="83" t="s">
        <v>21</v>
      </c>
      <c r="E51" s="55"/>
      <c r="F51" s="79">
        <v>1306134.08</v>
      </c>
      <c r="G51" s="55">
        <f t="shared" si="0"/>
        <v>116356662.37000002</v>
      </c>
      <c r="H51" s="56"/>
      <c r="I51" s="78"/>
      <c r="J51" s="57"/>
      <c r="K51" s="57"/>
      <c r="L51" s="57"/>
      <c r="M51" s="57"/>
      <c r="N51" s="57"/>
      <c r="O51" s="57"/>
    </row>
    <row r="52" spans="2:15" ht="26.25">
      <c r="B52" s="84">
        <v>46085</v>
      </c>
      <c r="C52" s="85" t="s">
        <v>22</v>
      </c>
      <c r="D52" s="71" t="s">
        <v>23</v>
      </c>
      <c r="E52" s="77"/>
      <c r="F52" s="74">
        <v>58437.5</v>
      </c>
      <c r="G52" s="55">
        <f t="shared" si="0"/>
        <v>116298224.87000002</v>
      </c>
      <c r="H52" s="56"/>
      <c r="I52" s="78"/>
      <c r="J52" s="57"/>
      <c r="K52" s="57"/>
      <c r="L52" s="57"/>
      <c r="M52" s="57"/>
      <c r="N52" s="57"/>
      <c r="O52" s="57"/>
    </row>
    <row r="53" spans="2:15" ht="47.25">
      <c r="B53" s="69">
        <v>46085</v>
      </c>
      <c r="C53" s="70">
        <v>499662</v>
      </c>
      <c r="D53" s="71" t="s">
        <v>14</v>
      </c>
      <c r="E53" s="72">
        <v>825</v>
      </c>
      <c r="F53" s="66"/>
      <c r="G53" s="55">
        <f t="shared" si="0"/>
        <v>116299049.87000002</v>
      </c>
      <c r="H53" s="56"/>
      <c r="I53" s="78"/>
      <c r="J53" s="57"/>
      <c r="K53" s="57"/>
      <c r="L53" s="57"/>
      <c r="M53" s="57"/>
      <c r="N53" s="57"/>
      <c r="O53" s="57"/>
    </row>
    <row r="54" spans="2:15" ht="47.25">
      <c r="B54" s="69">
        <v>46085</v>
      </c>
      <c r="C54" s="70">
        <v>249154</v>
      </c>
      <c r="D54" s="71" t="s">
        <v>14</v>
      </c>
      <c r="E54" s="86">
        <v>2500</v>
      </c>
      <c r="F54" s="66"/>
      <c r="G54" s="55">
        <f t="shared" si="0"/>
        <v>116301549.87000002</v>
      </c>
      <c r="H54" s="56"/>
      <c r="I54" s="78"/>
      <c r="J54" s="57"/>
      <c r="K54" s="57"/>
      <c r="L54" s="57"/>
      <c r="M54" s="57"/>
      <c r="N54" s="57"/>
      <c r="O54" s="57"/>
    </row>
    <row r="55" spans="2:15" ht="47.25">
      <c r="B55" s="69">
        <v>46085</v>
      </c>
      <c r="C55" s="70">
        <v>236824</v>
      </c>
      <c r="D55" s="71" t="s">
        <v>14</v>
      </c>
      <c r="E55" s="86">
        <v>7500</v>
      </c>
      <c r="F55" s="66"/>
      <c r="G55" s="55">
        <f t="shared" si="0"/>
        <v>116309049.87000002</v>
      </c>
      <c r="H55" s="56"/>
      <c r="I55" s="78"/>
      <c r="J55" s="57"/>
      <c r="K55" s="57"/>
      <c r="L55" s="57"/>
      <c r="M55" s="57"/>
      <c r="N55" s="57"/>
      <c r="O55" s="57"/>
    </row>
    <row r="56" spans="2:15" ht="78.75">
      <c r="B56" s="50">
        <v>46115</v>
      </c>
      <c r="C56" s="87">
        <v>41961502319</v>
      </c>
      <c r="D56" s="83" t="s">
        <v>24</v>
      </c>
      <c r="E56" s="55"/>
      <c r="F56" s="79">
        <v>1693912.2</v>
      </c>
      <c r="G56" s="55">
        <f t="shared" si="0"/>
        <v>114615137.67000002</v>
      </c>
      <c r="H56" s="56"/>
      <c r="I56" s="78"/>
      <c r="J56" s="57"/>
      <c r="K56" s="57"/>
      <c r="L56" s="57"/>
      <c r="M56" s="57"/>
      <c r="N56" s="57"/>
      <c r="O56" s="57"/>
    </row>
    <row r="57" spans="2:15" ht="52.5">
      <c r="B57" s="50">
        <v>46115</v>
      </c>
      <c r="C57" s="87" t="s">
        <v>25</v>
      </c>
      <c r="D57" s="83" t="s">
        <v>26</v>
      </c>
      <c r="E57" s="55"/>
      <c r="F57" s="88">
        <v>180.87</v>
      </c>
      <c r="G57" s="55">
        <f t="shared" si="0"/>
        <v>114614956.80000001</v>
      </c>
      <c r="H57" s="56"/>
      <c r="I57" s="78"/>
      <c r="J57" s="57"/>
      <c r="K57" s="57"/>
      <c r="L57" s="57"/>
      <c r="M57" s="57"/>
      <c r="N57" s="57"/>
      <c r="O57" s="57"/>
    </row>
    <row r="58" spans="2:15" ht="26.25">
      <c r="B58" s="50">
        <v>46115</v>
      </c>
      <c r="C58" s="51">
        <v>452400470169</v>
      </c>
      <c r="D58" s="89" t="s">
        <v>13</v>
      </c>
      <c r="E58" s="90">
        <v>227950</v>
      </c>
      <c r="F58" s="91"/>
      <c r="G58" s="55">
        <f t="shared" si="0"/>
        <v>114842906.80000001</v>
      </c>
      <c r="H58" s="56"/>
      <c r="I58" s="78"/>
      <c r="J58" s="57"/>
      <c r="K58" s="57"/>
      <c r="L58" s="57"/>
      <c r="M58" s="57"/>
      <c r="N58" s="57"/>
      <c r="O58" s="57"/>
    </row>
    <row r="59" spans="2:15" ht="26.25">
      <c r="B59" s="50">
        <v>46115</v>
      </c>
      <c r="C59" s="51">
        <v>452400544095</v>
      </c>
      <c r="D59" s="89" t="s">
        <v>13</v>
      </c>
      <c r="E59" s="90">
        <v>15000</v>
      </c>
      <c r="F59" s="92"/>
      <c r="G59" s="55">
        <f t="shared" si="0"/>
        <v>114857906.80000001</v>
      </c>
      <c r="H59" s="56"/>
      <c r="I59" s="78"/>
      <c r="J59" s="57"/>
      <c r="K59" s="57"/>
      <c r="L59" s="57"/>
      <c r="M59" s="57"/>
      <c r="N59" s="57"/>
      <c r="O59" s="57"/>
    </row>
    <row r="60" spans="2:15" ht="26.25">
      <c r="B60" s="50">
        <v>46115</v>
      </c>
      <c r="C60" s="51">
        <v>452400544406</v>
      </c>
      <c r="D60" s="89" t="s">
        <v>13</v>
      </c>
      <c r="E60" s="90">
        <v>9200</v>
      </c>
      <c r="F60" s="92"/>
      <c r="G60" s="55">
        <f t="shared" si="0"/>
        <v>114867106.80000001</v>
      </c>
      <c r="H60" s="56"/>
      <c r="I60" s="78"/>
      <c r="J60" s="57"/>
      <c r="K60" s="57"/>
      <c r="L60" s="57"/>
      <c r="M60" s="57"/>
      <c r="N60" s="57"/>
      <c r="O60" s="57"/>
    </row>
    <row r="61" spans="2:15" ht="26.25">
      <c r="B61" s="50">
        <v>46115</v>
      </c>
      <c r="C61" s="51">
        <v>924143116</v>
      </c>
      <c r="D61" s="89" t="s">
        <v>13</v>
      </c>
      <c r="E61" s="90">
        <v>18200</v>
      </c>
      <c r="F61" s="92"/>
      <c r="G61" s="55">
        <f t="shared" si="0"/>
        <v>114885306.80000001</v>
      </c>
      <c r="H61" s="56"/>
      <c r="I61" s="78"/>
      <c r="J61" s="57"/>
      <c r="K61" s="57"/>
      <c r="L61" s="57"/>
      <c r="M61" s="57"/>
      <c r="N61" s="57"/>
      <c r="O61" s="57"/>
    </row>
    <row r="62" spans="2:15" ht="26.25">
      <c r="B62" s="50">
        <v>46115</v>
      </c>
      <c r="C62" s="51">
        <v>419600724</v>
      </c>
      <c r="D62" s="89" t="s">
        <v>13</v>
      </c>
      <c r="E62" s="90">
        <v>6700</v>
      </c>
      <c r="F62" s="92"/>
      <c r="G62" s="55">
        <f t="shared" si="0"/>
        <v>114892006.80000001</v>
      </c>
      <c r="H62" s="56"/>
      <c r="I62" s="78"/>
      <c r="J62" s="57"/>
      <c r="K62" s="57"/>
      <c r="L62" s="57"/>
      <c r="M62" s="57"/>
      <c r="N62" s="57"/>
      <c r="O62" s="57"/>
    </row>
    <row r="63" spans="2:15" ht="26.25">
      <c r="B63" s="50">
        <v>46115</v>
      </c>
      <c r="C63" s="51">
        <v>241431683</v>
      </c>
      <c r="D63" s="89" t="s">
        <v>13</v>
      </c>
      <c r="E63" s="90">
        <v>5000</v>
      </c>
      <c r="F63" s="92"/>
      <c r="G63" s="55">
        <f t="shared" si="0"/>
        <v>114897006.80000001</v>
      </c>
      <c r="H63" s="56"/>
      <c r="I63" s="78"/>
      <c r="J63" s="57"/>
      <c r="K63" s="57"/>
      <c r="L63" s="57"/>
      <c r="M63" s="57"/>
      <c r="N63" s="57"/>
      <c r="O63" s="57"/>
    </row>
    <row r="64" spans="2:15" ht="26.25">
      <c r="B64" s="50">
        <v>46115</v>
      </c>
      <c r="C64" s="51">
        <v>241431780</v>
      </c>
      <c r="D64" s="89" t="s">
        <v>13</v>
      </c>
      <c r="E64" s="90">
        <v>8000</v>
      </c>
      <c r="F64" s="92"/>
      <c r="G64" s="55">
        <f t="shared" si="0"/>
        <v>114905006.80000001</v>
      </c>
      <c r="H64" s="56"/>
      <c r="I64" s="78"/>
      <c r="J64" s="57"/>
      <c r="K64" s="57"/>
      <c r="L64" s="57"/>
      <c r="M64" s="57"/>
      <c r="N64" s="57"/>
      <c r="O64" s="57"/>
    </row>
    <row r="65" spans="2:15" ht="26.25">
      <c r="B65" s="50">
        <v>46115</v>
      </c>
      <c r="C65" s="93">
        <v>2530030260</v>
      </c>
      <c r="D65" s="89" t="s">
        <v>13</v>
      </c>
      <c r="E65" s="90">
        <v>8000</v>
      </c>
      <c r="F65" s="92"/>
      <c r="G65" s="55">
        <f t="shared" si="0"/>
        <v>114913006.80000001</v>
      </c>
      <c r="H65" s="56"/>
      <c r="I65" s="78"/>
      <c r="J65" s="57"/>
      <c r="K65" s="57"/>
      <c r="L65" s="57"/>
      <c r="M65" s="57"/>
      <c r="N65" s="57"/>
      <c r="O65" s="57"/>
    </row>
    <row r="66" spans="2:15" ht="26.25">
      <c r="B66" s="50">
        <v>46115</v>
      </c>
      <c r="C66" s="93">
        <v>920040247</v>
      </c>
      <c r="D66" s="89" t="s">
        <v>13</v>
      </c>
      <c r="E66" s="90">
        <v>15000</v>
      </c>
      <c r="F66" s="92"/>
      <c r="G66" s="55">
        <f t="shared" si="0"/>
        <v>114928006.80000001</v>
      </c>
      <c r="H66" s="56"/>
      <c r="I66" s="78"/>
      <c r="J66" s="57"/>
      <c r="K66" s="57"/>
      <c r="L66" s="57"/>
      <c r="M66" s="57"/>
      <c r="N66" s="57"/>
      <c r="O66" s="57"/>
    </row>
    <row r="67" spans="2:15" ht="26.25">
      <c r="B67" s="50">
        <v>46115</v>
      </c>
      <c r="C67" s="93">
        <v>5280010266</v>
      </c>
      <c r="D67" s="89" t="s">
        <v>13</v>
      </c>
      <c r="E67" s="90">
        <v>10450</v>
      </c>
      <c r="F67" s="92"/>
      <c r="G67" s="55">
        <f t="shared" si="0"/>
        <v>114938456.80000001</v>
      </c>
      <c r="H67" s="56"/>
      <c r="I67" s="78"/>
      <c r="J67" s="57"/>
      <c r="K67" s="57"/>
      <c r="L67" s="57"/>
      <c r="M67" s="57"/>
      <c r="N67" s="57"/>
      <c r="O67" s="57"/>
    </row>
    <row r="68" spans="2:15" ht="26.25">
      <c r="B68" s="50">
        <v>46115</v>
      </c>
      <c r="C68" s="93">
        <v>5280010274</v>
      </c>
      <c r="D68" s="89" t="s">
        <v>13</v>
      </c>
      <c r="E68" s="90">
        <v>9800</v>
      </c>
      <c r="F68" s="92"/>
      <c r="G68" s="55">
        <f t="shared" si="0"/>
        <v>114948256.80000001</v>
      </c>
      <c r="H68" s="56"/>
      <c r="I68" s="78"/>
      <c r="J68" s="57"/>
      <c r="K68" s="57"/>
      <c r="L68" s="57"/>
      <c r="M68" s="57"/>
      <c r="N68" s="57"/>
      <c r="O68" s="57"/>
    </row>
    <row r="69" spans="2:15" ht="26.25">
      <c r="B69" s="50">
        <v>46115</v>
      </c>
      <c r="C69" s="51">
        <v>419613371</v>
      </c>
      <c r="D69" s="89" t="s">
        <v>13</v>
      </c>
      <c r="E69" s="90">
        <v>5600</v>
      </c>
      <c r="F69" s="92"/>
      <c r="G69" s="55">
        <f t="shared" si="0"/>
        <v>114953856.80000001</v>
      </c>
      <c r="H69" s="56"/>
      <c r="I69" s="78"/>
      <c r="J69" s="57"/>
      <c r="K69" s="57"/>
      <c r="L69" s="57"/>
      <c r="M69" s="57"/>
      <c r="N69" s="57"/>
      <c r="O69" s="57"/>
    </row>
    <row r="70" spans="2:15" ht="26.25">
      <c r="B70" s="50">
        <v>46115</v>
      </c>
      <c r="C70" s="93">
        <v>2500140385</v>
      </c>
      <c r="D70" s="89" t="s">
        <v>13</v>
      </c>
      <c r="E70" s="90">
        <v>8000</v>
      </c>
      <c r="F70" s="92"/>
      <c r="G70" s="55">
        <f t="shared" si="0"/>
        <v>114961856.80000001</v>
      </c>
      <c r="H70" s="56"/>
      <c r="I70" s="78"/>
      <c r="J70" s="57"/>
      <c r="K70" s="57"/>
      <c r="L70" s="57"/>
      <c r="M70" s="57"/>
      <c r="N70" s="57"/>
      <c r="O70" s="57"/>
    </row>
    <row r="71" spans="2:15" ht="26.25">
      <c r="B71" s="50">
        <v>46115</v>
      </c>
      <c r="C71" s="51">
        <v>452400549510</v>
      </c>
      <c r="D71" s="89" t="s">
        <v>13</v>
      </c>
      <c r="E71" s="90">
        <v>25000</v>
      </c>
      <c r="F71" s="92"/>
      <c r="G71" s="55">
        <f t="shared" si="0"/>
        <v>114986856.80000001</v>
      </c>
      <c r="H71" s="56"/>
      <c r="I71" s="78"/>
      <c r="J71" s="57"/>
      <c r="K71" s="57"/>
      <c r="L71" s="57"/>
      <c r="M71" s="57"/>
      <c r="N71" s="57"/>
      <c r="O71" s="57"/>
    </row>
    <row r="72" spans="2:15" ht="26.25">
      <c r="B72" s="50">
        <v>46115</v>
      </c>
      <c r="C72" s="51">
        <v>452400546968</v>
      </c>
      <c r="D72" s="89" t="s">
        <v>13</v>
      </c>
      <c r="E72" s="90">
        <v>284895</v>
      </c>
      <c r="F72" s="55"/>
      <c r="G72" s="55">
        <f t="shared" si="0"/>
        <v>115271751.80000001</v>
      </c>
      <c r="H72" s="56"/>
      <c r="I72" s="78"/>
      <c r="J72" s="57"/>
      <c r="K72" s="57"/>
      <c r="L72" s="57"/>
      <c r="M72" s="57"/>
      <c r="N72" s="57"/>
      <c r="O72" s="57"/>
    </row>
    <row r="73" spans="2:15" ht="26.25">
      <c r="B73" s="50">
        <v>46115</v>
      </c>
      <c r="C73" s="51">
        <v>419615271</v>
      </c>
      <c r="D73" s="89" t="s">
        <v>13</v>
      </c>
      <c r="E73" s="90">
        <v>8000</v>
      </c>
      <c r="F73" s="92"/>
      <c r="G73" s="55">
        <f t="shared" si="0"/>
        <v>115279751.80000001</v>
      </c>
      <c r="H73" s="56"/>
      <c r="I73" s="78"/>
      <c r="J73" s="57"/>
      <c r="K73" s="57"/>
      <c r="L73" s="57"/>
      <c r="M73" s="57"/>
      <c r="N73" s="57"/>
      <c r="O73" s="57"/>
    </row>
    <row r="74" spans="2:15" ht="26.25">
      <c r="B74" s="50">
        <v>46115</v>
      </c>
      <c r="C74" s="51">
        <v>419618128</v>
      </c>
      <c r="D74" s="89" t="s">
        <v>13</v>
      </c>
      <c r="E74" s="90">
        <v>5000</v>
      </c>
      <c r="F74" s="92"/>
      <c r="G74" s="55">
        <f t="shared" si="0"/>
        <v>115284751.80000001</v>
      </c>
      <c r="H74" s="56"/>
      <c r="I74" s="78"/>
      <c r="J74" s="57"/>
      <c r="K74" s="57"/>
      <c r="L74" s="57"/>
      <c r="M74" s="57"/>
      <c r="N74" s="57"/>
      <c r="O74" s="57"/>
    </row>
    <row r="75" spans="2:15" ht="26.25">
      <c r="B75" s="50">
        <v>46115</v>
      </c>
      <c r="C75" s="93">
        <v>2680010397</v>
      </c>
      <c r="D75" s="89" t="s">
        <v>13</v>
      </c>
      <c r="E75" s="90">
        <v>4200</v>
      </c>
      <c r="F75" s="92"/>
      <c r="G75" s="55">
        <f t="shared" si="0"/>
        <v>115288951.80000001</v>
      </c>
      <c r="H75" s="56"/>
      <c r="I75" s="78"/>
      <c r="J75" s="57"/>
      <c r="K75" s="57"/>
      <c r="L75" s="57"/>
      <c r="M75" s="57"/>
      <c r="N75" s="57"/>
      <c r="O75" s="57"/>
    </row>
    <row r="76" spans="2:15" ht="26.25">
      <c r="B76" s="50">
        <v>46115</v>
      </c>
      <c r="C76" s="93">
        <v>5770010194</v>
      </c>
      <c r="D76" s="89" t="s">
        <v>13</v>
      </c>
      <c r="E76" s="90">
        <v>5000</v>
      </c>
      <c r="F76" s="92"/>
      <c r="G76" s="55">
        <f t="shared" si="0"/>
        <v>115293951.80000001</v>
      </c>
      <c r="H76" s="56"/>
      <c r="I76" s="78"/>
      <c r="J76" s="57"/>
      <c r="K76" s="57"/>
      <c r="L76" s="57"/>
      <c r="M76" s="57"/>
      <c r="N76" s="57"/>
      <c r="O76" s="57"/>
    </row>
    <row r="77" spans="2:15" ht="26.25">
      <c r="B77" s="50">
        <v>46115</v>
      </c>
      <c r="C77" s="93">
        <v>5770010197</v>
      </c>
      <c r="D77" s="89" t="s">
        <v>13</v>
      </c>
      <c r="E77" s="90">
        <v>12600</v>
      </c>
      <c r="F77" s="94"/>
      <c r="G77" s="55">
        <f t="shared" si="0"/>
        <v>115306551.80000001</v>
      </c>
      <c r="H77" s="56"/>
      <c r="I77" s="78"/>
      <c r="J77" s="57"/>
      <c r="K77" s="57"/>
      <c r="L77" s="57"/>
      <c r="M77" s="57"/>
      <c r="N77" s="57"/>
      <c r="O77" s="57"/>
    </row>
    <row r="78" spans="2:15" ht="26.25">
      <c r="B78" s="50">
        <v>46115</v>
      </c>
      <c r="C78" s="93">
        <v>5770010200</v>
      </c>
      <c r="D78" s="89" t="s">
        <v>13</v>
      </c>
      <c r="E78" s="90">
        <v>5600</v>
      </c>
      <c r="F78" s="55"/>
      <c r="G78" s="55">
        <f t="shared" ref="G78:G141" si="1">+G77+E78-F78</f>
        <v>115312151.80000001</v>
      </c>
      <c r="H78" s="56"/>
      <c r="I78" s="78"/>
      <c r="J78" s="57"/>
      <c r="K78" s="57"/>
      <c r="L78" s="57"/>
      <c r="M78" s="57"/>
      <c r="N78" s="57"/>
      <c r="O78" s="57"/>
    </row>
    <row r="79" spans="2:15" ht="26.25">
      <c r="B79" s="50">
        <v>46115</v>
      </c>
      <c r="C79" s="93">
        <v>940080470</v>
      </c>
      <c r="D79" s="89" t="s">
        <v>13</v>
      </c>
      <c r="E79" s="90">
        <v>8000</v>
      </c>
      <c r="F79" s="55"/>
      <c r="G79" s="55">
        <f t="shared" si="1"/>
        <v>115320151.80000001</v>
      </c>
      <c r="H79" s="56"/>
      <c r="I79" s="78"/>
      <c r="J79" s="57"/>
      <c r="K79" s="57"/>
      <c r="L79" s="57"/>
      <c r="M79" s="57"/>
      <c r="N79" s="57"/>
      <c r="O79" s="57"/>
    </row>
    <row r="80" spans="2:15" ht="26.25">
      <c r="B80" s="50">
        <v>46115</v>
      </c>
      <c r="C80" s="93">
        <v>3880080479</v>
      </c>
      <c r="D80" s="89" t="s">
        <v>13</v>
      </c>
      <c r="E80" s="90">
        <v>7200</v>
      </c>
      <c r="F80" s="55"/>
      <c r="G80" s="55">
        <f t="shared" si="1"/>
        <v>115327351.80000001</v>
      </c>
      <c r="H80" s="56"/>
      <c r="I80" s="78"/>
      <c r="J80" s="57"/>
      <c r="K80" s="57"/>
      <c r="L80" s="57"/>
      <c r="M80" s="57"/>
      <c r="N80" s="57"/>
      <c r="O80" s="57"/>
    </row>
    <row r="81" spans="2:15" ht="26.25">
      <c r="B81" s="50">
        <v>46145</v>
      </c>
      <c r="C81" s="51">
        <v>452400470173</v>
      </c>
      <c r="D81" s="89" t="s">
        <v>13</v>
      </c>
      <c r="E81" s="90">
        <v>184300</v>
      </c>
      <c r="F81" s="55"/>
      <c r="G81" s="55">
        <f t="shared" si="1"/>
        <v>115511651.80000001</v>
      </c>
      <c r="H81" s="56"/>
      <c r="I81" s="78"/>
      <c r="J81" s="57"/>
      <c r="K81" s="57"/>
      <c r="L81" s="57"/>
      <c r="M81" s="57"/>
      <c r="N81" s="57"/>
      <c r="O81" s="57"/>
    </row>
    <row r="82" spans="2:15" ht="26.25">
      <c r="B82" s="50">
        <v>46145</v>
      </c>
      <c r="C82" s="51">
        <v>452400543867</v>
      </c>
      <c r="D82" s="89" t="s">
        <v>13</v>
      </c>
      <c r="E82" s="90">
        <v>8400</v>
      </c>
      <c r="F82" s="55"/>
      <c r="G82" s="55">
        <f t="shared" si="1"/>
        <v>115520051.80000001</v>
      </c>
      <c r="H82" s="56"/>
      <c r="I82" s="78"/>
      <c r="J82" s="57"/>
      <c r="K82" s="57"/>
      <c r="L82" s="57"/>
      <c r="M82" s="57"/>
      <c r="N82" s="57"/>
      <c r="O82" s="57"/>
    </row>
    <row r="83" spans="2:15" ht="26.25">
      <c r="B83" s="50">
        <v>46145</v>
      </c>
      <c r="C83" s="51">
        <v>452400543489</v>
      </c>
      <c r="D83" s="89" t="s">
        <v>13</v>
      </c>
      <c r="E83" s="90">
        <v>1400</v>
      </c>
      <c r="F83" s="55"/>
      <c r="G83" s="55">
        <f t="shared" si="1"/>
        <v>115521451.80000001</v>
      </c>
      <c r="H83" s="56"/>
      <c r="I83" s="78"/>
      <c r="J83" s="57"/>
      <c r="K83" s="57"/>
      <c r="L83" s="57"/>
      <c r="M83" s="57"/>
      <c r="N83" s="57"/>
      <c r="O83" s="57"/>
    </row>
    <row r="84" spans="2:15" ht="26.25">
      <c r="B84" s="50">
        <v>46145</v>
      </c>
      <c r="C84" s="51">
        <v>452400544662</v>
      </c>
      <c r="D84" s="89" t="s">
        <v>13</v>
      </c>
      <c r="E84" s="90">
        <v>7000</v>
      </c>
      <c r="F84" s="55"/>
      <c r="G84" s="55">
        <f t="shared" si="1"/>
        <v>115528451.80000001</v>
      </c>
      <c r="H84" s="56"/>
      <c r="I84" s="78"/>
      <c r="J84" s="57"/>
      <c r="K84" s="57"/>
      <c r="L84" s="57"/>
      <c r="M84" s="57"/>
      <c r="N84" s="57"/>
      <c r="O84" s="57"/>
    </row>
    <row r="85" spans="2:15" ht="26.25">
      <c r="B85" s="50">
        <v>46145</v>
      </c>
      <c r="C85" s="51">
        <v>452400364906</v>
      </c>
      <c r="D85" s="89" t="s">
        <v>13</v>
      </c>
      <c r="E85" s="90">
        <v>8000</v>
      </c>
      <c r="F85" s="55"/>
      <c r="G85" s="55">
        <f t="shared" si="1"/>
        <v>115536451.80000001</v>
      </c>
      <c r="H85" s="56"/>
      <c r="I85" s="78"/>
      <c r="J85" s="57"/>
      <c r="K85" s="57"/>
      <c r="L85" s="57"/>
      <c r="M85" s="57"/>
      <c r="N85" s="57"/>
      <c r="O85" s="57"/>
    </row>
    <row r="86" spans="2:15" ht="26.25">
      <c r="B86" s="50">
        <v>46145</v>
      </c>
      <c r="C86" s="51">
        <v>452400549433</v>
      </c>
      <c r="D86" s="89" t="s">
        <v>13</v>
      </c>
      <c r="E86" s="90">
        <v>14000</v>
      </c>
      <c r="F86" s="55"/>
      <c r="G86" s="55">
        <f t="shared" si="1"/>
        <v>115550451.80000001</v>
      </c>
      <c r="H86" s="56"/>
      <c r="I86" s="78"/>
      <c r="J86" s="57"/>
      <c r="K86" s="57"/>
      <c r="L86" s="57"/>
      <c r="M86" s="57"/>
      <c r="N86" s="57"/>
      <c r="O86" s="57"/>
    </row>
    <row r="87" spans="2:15" ht="26.25">
      <c r="B87" s="50">
        <v>46145</v>
      </c>
      <c r="C87" s="93">
        <v>2960070119</v>
      </c>
      <c r="D87" s="89" t="s">
        <v>13</v>
      </c>
      <c r="E87" s="90">
        <v>6000</v>
      </c>
      <c r="F87" s="55"/>
      <c r="G87" s="55">
        <f t="shared" si="1"/>
        <v>115556451.80000001</v>
      </c>
      <c r="H87" s="56"/>
      <c r="I87" s="78"/>
      <c r="J87" s="57"/>
      <c r="K87" s="57"/>
      <c r="L87" s="57"/>
      <c r="M87" s="57"/>
      <c r="N87" s="57"/>
      <c r="O87" s="57"/>
    </row>
    <row r="88" spans="2:15" ht="26.25">
      <c r="B88" s="50">
        <v>46145</v>
      </c>
      <c r="C88" s="51">
        <v>241438343</v>
      </c>
      <c r="D88" s="89" t="s">
        <v>13</v>
      </c>
      <c r="E88" s="90">
        <v>5000</v>
      </c>
      <c r="F88" s="55"/>
      <c r="G88" s="55">
        <f t="shared" si="1"/>
        <v>115561451.80000001</v>
      </c>
      <c r="H88" s="56"/>
      <c r="I88" s="78"/>
      <c r="J88" s="57"/>
      <c r="K88" s="57"/>
      <c r="L88" s="57"/>
      <c r="M88" s="57"/>
      <c r="N88" s="57"/>
      <c r="O88" s="57"/>
    </row>
    <row r="89" spans="2:15" ht="26.25">
      <c r="B89" s="50">
        <v>46145</v>
      </c>
      <c r="C89" s="51">
        <v>241438654</v>
      </c>
      <c r="D89" s="89" t="s">
        <v>13</v>
      </c>
      <c r="E89" s="90">
        <v>8000</v>
      </c>
      <c r="F89" s="55"/>
      <c r="G89" s="55">
        <f t="shared" si="1"/>
        <v>115569451.80000001</v>
      </c>
      <c r="H89" s="56"/>
      <c r="I89" s="78"/>
      <c r="J89" s="57"/>
      <c r="K89" s="57"/>
      <c r="L89" s="57"/>
      <c r="M89" s="57"/>
      <c r="N89" s="57"/>
      <c r="O89" s="57"/>
    </row>
    <row r="90" spans="2:15" ht="26.25">
      <c r="B90" s="50">
        <v>46145</v>
      </c>
      <c r="C90" s="93">
        <v>2670060147</v>
      </c>
      <c r="D90" s="89" t="s">
        <v>13</v>
      </c>
      <c r="E90" s="90">
        <v>8000</v>
      </c>
      <c r="F90" s="55"/>
      <c r="G90" s="55">
        <f t="shared" si="1"/>
        <v>115577451.80000001</v>
      </c>
      <c r="H90" s="56"/>
      <c r="I90" s="78"/>
      <c r="J90" s="57"/>
      <c r="K90" s="57"/>
      <c r="L90" s="57"/>
      <c r="M90" s="57"/>
      <c r="N90" s="57"/>
      <c r="O90" s="57"/>
    </row>
    <row r="91" spans="2:15" ht="26.25">
      <c r="B91" s="50">
        <v>46145</v>
      </c>
      <c r="C91" s="93">
        <v>2670060150</v>
      </c>
      <c r="D91" s="89" t="s">
        <v>13</v>
      </c>
      <c r="E91" s="90">
        <v>8000</v>
      </c>
      <c r="F91" s="55"/>
      <c r="G91" s="55">
        <f t="shared" si="1"/>
        <v>115585451.80000001</v>
      </c>
      <c r="H91" s="56"/>
      <c r="I91" s="78"/>
      <c r="J91" s="57"/>
      <c r="K91" s="57"/>
      <c r="L91" s="57"/>
      <c r="M91" s="57"/>
      <c r="N91" s="57"/>
      <c r="O91" s="57"/>
    </row>
    <row r="92" spans="2:15" ht="26.25">
      <c r="B92" s="50">
        <v>46145</v>
      </c>
      <c r="C92" s="51">
        <v>241439393</v>
      </c>
      <c r="D92" s="89" t="s">
        <v>13</v>
      </c>
      <c r="E92" s="90">
        <v>4900</v>
      </c>
      <c r="F92" s="55"/>
      <c r="G92" s="55">
        <f t="shared" si="1"/>
        <v>115590351.80000001</v>
      </c>
      <c r="H92" s="56"/>
      <c r="I92" s="78"/>
      <c r="J92" s="57"/>
      <c r="K92" s="57"/>
      <c r="L92" s="57"/>
      <c r="M92" s="57"/>
      <c r="N92" s="57"/>
      <c r="O92" s="57"/>
    </row>
    <row r="93" spans="2:15" ht="26.25">
      <c r="B93" s="50">
        <v>46145</v>
      </c>
      <c r="C93" s="93">
        <v>5280010251</v>
      </c>
      <c r="D93" s="89" t="s">
        <v>13</v>
      </c>
      <c r="E93" s="90">
        <v>23750</v>
      </c>
      <c r="F93" s="55"/>
      <c r="G93" s="55">
        <f t="shared" si="1"/>
        <v>115614101.80000001</v>
      </c>
      <c r="H93" s="56"/>
      <c r="I93" s="78"/>
      <c r="J93" s="57"/>
      <c r="K93" s="57"/>
      <c r="L93" s="57"/>
      <c r="M93" s="57"/>
      <c r="N93" s="57"/>
      <c r="O93" s="57"/>
    </row>
    <row r="94" spans="2:15" ht="26.25">
      <c r="B94" s="50">
        <v>46145</v>
      </c>
      <c r="C94" s="51">
        <v>241440723</v>
      </c>
      <c r="D94" s="89" t="s">
        <v>13</v>
      </c>
      <c r="E94" s="90">
        <v>11200</v>
      </c>
      <c r="F94" s="55"/>
      <c r="G94" s="55">
        <f t="shared" si="1"/>
        <v>115625301.80000001</v>
      </c>
      <c r="H94" s="56"/>
      <c r="I94" s="78"/>
      <c r="J94" s="57"/>
      <c r="K94" s="57"/>
      <c r="L94" s="57"/>
      <c r="M94" s="57"/>
      <c r="N94" s="57"/>
      <c r="O94" s="57"/>
    </row>
    <row r="95" spans="2:15" ht="26.25">
      <c r="B95" s="50">
        <v>46145</v>
      </c>
      <c r="C95" s="51">
        <v>241441281</v>
      </c>
      <c r="D95" s="89" t="s">
        <v>13</v>
      </c>
      <c r="E95" s="90">
        <v>15000</v>
      </c>
      <c r="F95" s="95"/>
      <c r="G95" s="55">
        <f t="shared" si="1"/>
        <v>115640301.80000001</v>
      </c>
      <c r="H95" s="56"/>
      <c r="I95" s="78"/>
      <c r="J95" s="57"/>
      <c r="K95" s="57"/>
      <c r="L95" s="57"/>
      <c r="M95" s="57"/>
      <c r="N95" s="57"/>
      <c r="O95" s="57"/>
    </row>
    <row r="96" spans="2:15" ht="26.25">
      <c r="B96" s="50">
        <v>46145</v>
      </c>
      <c r="C96" s="93">
        <v>5770010145</v>
      </c>
      <c r="D96" s="89" t="s">
        <v>13</v>
      </c>
      <c r="E96" s="90">
        <v>148000</v>
      </c>
      <c r="F96" s="55"/>
      <c r="G96" s="55">
        <f t="shared" si="1"/>
        <v>115788301.80000001</v>
      </c>
      <c r="H96" s="56"/>
      <c r="I96" s="78"/>
      <c r="J96" s="57"/>
      <c r="K96" s="57"/>
      <c r="L96" s="57"/>
      <c r="M96" s="57"/>
      <c r="N96" s="57"/>
      <c r="O96" s="57"/>
    </row>
    <row r="97" spans="2:15" ht="26.25">
      <c r="B97" s="50">
        <v>46145</v>
      </c>
      <c r="C97" s="93">
        <v>5770010148</v>
      </c>
      <c r="D97" s="89" t="s">
        <v>13</v>
      </c>
      <c r="E97" s="90">
        <v>70000</v>
      </c>
      <c r="F97" s="55"/>
      <c r="G97" s="55">
        <f t="shared" si="1"/>
        <v>115858301.80000001</v>
      </c>
      <c r="H97" s="56"/>
      <c r="I97" s="78"/>
      <c r="J97" s="57"/>
      <c r="K97" s="57"/>
      <c r="L97" s="57"/>
      <c r="M97" s="57"/>
      <c r="N97" s="57"/>
      <c r="O97" s="57"/>
    </row>
    <row r="98" spans="2:15" ht="26.25">
      <c r="B98" s="50">
        <v>46145</v>
      </c>
      <c r="C98" s="51">
        <v>452400543556</v>
      </c>
      <c r="D98" s="89" t="s">
        <v>13</v>
      </c>
      <c r="E98" s="96">
        <v>625</v>
      </c>
      <c r="F98" s="55"/>
      <c r="G98" s="55">
        <f t="shared" si="1"/>
        <v>115858926.80000001</v>
      </c>
      <c r="H98" s="56"/>
      <c r="I98" s="78"/>
      <c r="J98" s="57"/>
      <c r="K98" s="57"/>
      <c r="L98" s="57"/>
      <c r="M98" s="57"/>
      <c r="N98" s="57"/>
      <c r="O98" s="57"/>
    </row>
    <row r="99" spans="2:15" ht="26.25">
      <c r="B99" s="50">
        <v>46145</v>
      </c>
      <c r="C99" s="51">
        <v>452400543847</v>
      </c>
      <c r="D99" s="89" t="s">
        <v>13</v>
      </c>
      <c r="E99" s="90">
        <v>11900</v>
      </c>
      <c r="F99" s="55"/>
      <c r="G99" s="55">
        <f t="shared" si="1"/>
        <v>115870826.80000001</v>
      </c>
      <c r="H99" s="56"/>
      <c r="I99" s="78"/>
      <c r="J99" s="57"/>
      <c r="K99" s="57"/>
      <c r="L99" s="57"/>
      <c r="M99" s="57"/>
      <c r="N99" s="57"/>
      <c r="O99" s="57"/>
    </row>
    <row r="100" spans="2:15" ht="26.25">
      <c r="B100" s="50">
        <v>46145</v>
      </c>
      <c r="C100" s="51">
        <v>241444350</v>
      </c>
      <c r="D100" s="89" t="s">
        <v>13</v>
      </c>
      <c r="E100" s="90">
        <v>15000</v>
      </c>
      <c r="F100" s="55"/>
      <c r="G100" s="55">
        <f t="shared" si="1"/>
        <v>115885826.80000001</v>
      </c>
      <c r="H100" s="56"/>
      <c r="I100" s="78"/>
      <c r="J100" s="57"/>
      <c r="K100" s="57"/>
      <c r="L100" s="57"/>
      <c r="M100" s="57"/>
      <c r="N100" s="57"/>
      <c r="O100" s="57"/>
    </row>
    <row r="101" spans="2:15" ht="47.25">
      <c r="B101" s="69">
        <v>46086</v>
      </c>
      <c r="C101" s="70">
        <v>274017</v>
      </c>
      <c r="D101" s="71" t="s">
        <v>14</v>
      </c>
      <c r="E101" s="72">
        <v>600</v>
      </c>
      <c r="F101" s="81"/>
      <c r="G101" s="55">
        <f t="shared" si="1"/>
        <v>115886426.80000001</v>
      </c>
      <c r="H101" s="56"/>
      <c r="I101" s="78"/>
      <c r="J101" s="57"/>
      <c r="K101" s="57"/>
      <c r="L101" s="57"/>
      <c r="M101" s="57"/>
      <c r="N101" s="57"/>
      <c r="O101" s="57"/>
    </row>
    <row r="102" spans="2:15" ht="47.25">
      <c r="B102" s="69">
        <v>46086</v>
      </c>
      <c r="C102" s="70">
        <v>45987</v>
      </c>
      <c r="D102" s="71" t="s">
        <v>14</v>
      </c>
      <c r="E102" s="72">
        <v>825</v>
      </c>
      <c r="F102" s="81"/>
      <c r="G102" s="55">
        <f t="shared" si="1"/>
        <v>115887251.80000001</v>
      </c>
      <c r="H102" s="56"/>
      <c r="I102" s="78"/>
      <c r="J102" s="57"/>
      <c r="K102" s="57"/>
      <c r="L102" s="57"/>
      <c r="M102" s="57"/>
      <c r="N102" s="57"/>
      <c r="O102" s="57"/>
    </row>
    <row r="103" spans="2:15" ht="47.25">
      <c r="B103" s="69">
        <v>46086</v>
      </c>
      <c r="C103" s="70">
        <v>29282</v>
      </c>
      <c r="D103" s="71" t="s">
        <v>14</v>
      </c>
      <c r="E103" s="72">
        <v>675</v>
      </c>
      <c r="F103" s="81"/>
      <c r="G103" s="55">
        <f t="shared" si="1"/>
        <v>115887926.80000001</v>
      </c>
      <c r="H103" s="56"/>
      <c r="I103" s="78"/>
      <c r="J103" s="57"/>
      <c r="K103" s="57"/>
      <c r="L103" s="57"/>
      <c r="M103" s="57"/>
      <c r="N103" s="57"/>
      <c r="O103" s="57"/>
    </row>
    <row r="104" spans="2:15" ht="47.25">
      <c r="B104" s="69">
        <v>46086</v>
      </c>
      <c r="C104" s="70">
        <v>29649</v>
      </c>
      <c r="D104" s="71" t="s">
        <v>14</v>
      </c>
      <c r="E104" s="86">
        <v>1200</v>
      </c>
      <c r="F104" s="81"/>
      <c r="G104" s="55">
        <f t="shared" si="1"/>
        <v>115889126.80000001</v>
      </c>
      <c r="H104" s="56"/>
      <c r="I104" s="78"/>
      <c r="J104" s="57"/>
      <c r="K104" s="57"/>
      <c r="L104" s="57"/>
      <c r="M104" s="57"/>
      <c r="N104" s="57"/>
      <c r="O104" s="57"/>
    </row>
    <row r="105" spans="2:15" ht="52.5">
      <c r="B105" s="69">
        <v>46087</v>
      </c>
      <c r="C105" s="75" t="s">
        <v>27</v>
      </c>
      <c r="D105" s="76" t="s">
        <v>28</v>
      </c>
      <c r="E105" s="77"/>
      <c r="F105" s="74">
        <v>37735</v>
      </c>
      <c r="G105" s="55">
        <f t="shared" si="1"/>
        <v>115851391.80000001</v>
      </c>
      <c r="H105" s="56"/>
      <c r="I105" s="78"/>
      <c r="J105" s="57"/>
      <c r="K105" s="57"/>
      <c r="L105" s="57"/>
      <c r="M105" s="57"/>
      <c r="N105" s="57"/>
      <c r="O105" s="57"/>
    </row>
    <row r="106" spans="2:15" ht="52.5">
      <c r="B106" s="69">
        <v>46087</v>
      </c>
      <c r="C106" s="75" t="s">
        <v>29</v>
      </c>
      <c r="D106" s="76" t="s">
        <v>30</v>
      </c>
      <c r="E106" s="77"/>
      <c r="F106" s="74">
        <v>43030.17</v>
      </c>
      <c r="G106" s="55">
        <f t="shared" si="1"/>
        <v>115808361.63000001</v>
      </c>
      <c r="H106" s="56"/>
      <c r="I106" s="78"/>
      <c r="J106" s="57"/>
      <c r="K106" s="57"/>
      <c r="L106" s="57"/>
      <c r="M106" s="57"/>
      <c r="N106" s="57"/>
      <c r="O106" s="57"/>
    </row>
    <row r="107" spans="2:15" ht="52.5">
      <c r="B107" s="69">
        <v>46087</v>
      </c>
      <c r="C107" s="97" t="s">
        <v>31</v>
      </c>
      <c r="D107" s="98" t="s">
        <v>32</v>
      </c>
      <c r="E107" s="77"/>
      <c r="F107" s="99">
        <v>33404.5</v>
      </c>
      <c r="G107" s="55">
        <f t="shared" si="1"/>
        <v>115774957.13000001</v>
      </c>
      <c r="H107" s="56"/>
      <c r="I107" s="78"/>
      <c r="J107" s="57"/>
      <c r="K107" s="57"/>
      <c r="L107" s="57"/>
      <c r="M107" s="57"/>
      <c r="N107" s="57"/>
      <c r="O107" s="57"/>
    </row>
    <row r="108" spans="2:15" ht="47.25">
      <c r="B108" s="69">
        <v>46087</v>
      </c>
      <c r="C108" s="70">
        <v>283605</v>
      </c>
      <c r="D108" s="71" t="s">
        <v>14</v>
      </c>
      <c r="E108" s="72">
        <v>825</v>
      </c>
      <c r="F108" s="81"/>
      <c r="G108" s="55">
        <f t="shared" si="1"/>
        <v>115775782.13000001</v>
      </c>
      <c r="H108" s="56"/>
      <c r="I108" s="78"/>
      <c r="J108" s="57"/>
      <c r="K108" s="57"/>
      <c r="L108" s="57"/>
      <c r="M108" s="57"/>
      <c r="N108" s="57"/>
      <c r="O108" s="57"/>
    </row>
    <row r="109" spans="2:15" ht="47.25">
      <c r="B109" s="69">
        <v>46087</v>
      </c>
      <c r="C109" s="70">
        <v>34627</v>
      </c>
      <c r="D109" s="71" t="s">
        <v>14</v>
      </c>
      <c r="E109" s="72">
        <v>825</v>
      </c>
      <c r="F109" s="81"/>
      <c r="G109" s="55">
        <f t="shared" si="1"/>
        <v>115776607.13000001</v>
      </c>
      <c r="H109" s="56"/>
      <c r="I109" s="78"/>
      <c r="J109" s="57"/>
      <c r="K109" s="57"/>
      <c r="L109" s="57"/>
      <c r="M109" s="57"/>
      <c r="N109" s="57"/>
      <c r="O109" s="57"/>
    </row>
    <row r="110" spans="2:15" ht="47.25">
      <c r="B110" s="69">
        <v>46087</v>
      </c>
      <c r="C110" s="70">
        <v>546960</v>
      </c>
      <c r="D110" s="71" t="s">
        <v>14</v>
      </c>
      <c r="E110" s="86">
        <v>2500</v>
      </c>
      <c r="F110" s="81"/>
      <c r="G110" s="55">
        <f t="shared" si="1"/>
        <v>115779107.13000001</v>
      </c>
      <c r="H110" s="56"/>
      <c r="I110" s="78"/>
      <c r="J110" s="57"/>
      <c r="K110" s="57"/>
      <c r="L110" s="57"/>
      <c r="M110" s="57"/>
      <c r="N110" s="57"/>
      <c r="O110" s="57"/>
    </row>
    <row r="111" spans="2:15" ht="26.25">
      <c r="B111" s="69">
        <v>46087</v>
      </c>
      <c r="C111" s="82">
        <v>406</v>
      </c>
      <c r="D111" s="83" t="s">
        <v>33</v>
      </c>
      <c r="E111" s="55"/>
      <c r="F111" s="79">
        <v>1719.38</v>
      </c>
      <c r="G111" s="55">
        <f t="shared" si="1"/>
        <v>115777387.75000001</v>
      </c>
      <c r="H111" s="56"/>
      <c r="I111" s="78"/>
      <c r="J111" s="57"/>
      <c r="K111" s="57"/>
      <c r="L111" s="57"/>
      <c r="M111" s="57"/>
      <c r="N111" s="57"/>
      <c r="O111" s="57"/>
    </row>
    <row r="112" spans="2:15" ht="26.25">
      <c r="B112" s="50">
        <v>46176</v>
      </c>
      <c r="C112" s="51">
        <v>452400470169</v>
      </c>
      <c r="D112" s="89" t="s">
        <v>13</v>
      </c>
      <c r="E112" s="90">
        <v>135800</v>
      </c>
      <c r="F112" s="55"/>
      <c r="G112" s="55">
        <f t="shared" si="1"/>
        <v>115913187.75000001</v>
      </c>
      <c r="H112" s="56"/>
      <c r="I112" s="78"/>
      <c r="J112" s="57"/>
      <c r="K112" s="57"/>
      <c r="L112" s="57"/>
      <c r="M112" s="57"/>
      <c r="N112" s="57"/>
      <c r="O112" s="57"/>
    </row>
    <row r="113" spans="2:15" ht="26.25">
      <c r="B113" s="50">
        <v>46176</v>
      </c>
      <c r="C113" s="51">
        <v>241445233</v>
      </c>
      <c r="D113" s="89" t="s">
        <v>13</v>
      </c>
      <c r="E113" s="90">
        <v>8000</v>
      </c>
      <c r="F113" s="55"/>
      <c r="G113" s="55">
        <f t="shared" si="1"/>
        <v>115921187.75000001</v>
      </c>
      <c r="H113" s="56"/>
      <c r="I113" s="78"/>
      <c r="J113" s="57"/>
      <c r="K113" s="57"/>
      <c r="L113" s="57"/>
      <c r="M113" s="57"/>
      <c r="N113" s="57"/>
      <c r="O113" s="57"/>
    </row>
    <row r="114" spans="2:15" ht="26.25">
      <c r="B114" s="50">
        <v>46176</v>
      </c>
      <c r="C114" s="51">
        <v>452400543264</v>
      </c>
      <c r="D114" s="89" t="s">
        <v>13</v>
      </c>
      <c r="E114" s="90">
        <v>48400</v>
      </c>
      <c r="F114" s="55"/>
      <c r="G114" s="55">
        <f t="shared" si="1"/>
        <v>115969587.75000001</v>
      </c>
      <c r="H114" s="56"/>
      <c r="I114" s="78"/>
      <c r="J114" s="57"/>
      <c r="K114" s="57"/>
      <c r="L114" s="57"/>
      <c r="M114" s="57"/>
      <c r="N114" s="57"/>
      <c r="O114" s="57"/>
    </row>
    <row r="115" spans="2:15" ht="26.25">
      <c r="B115" s="50">
        <v>46176</v>
      </c>
      <c r="C115" s="51">
        <v>452400546945</v>
      </c>
      <c r="D115" s="89" t="s">
        <v>13</v>
      </c>
      <c r="E115" s="90">
        <v>11200</v>
      </c>
      <c r="F115" s="55"/>
      <c r="G115" s="55">
        <f t="shared" si="1"/>
        <v>115980787.75000001</v>
      </c>
      <c r="H115" s="56"/>
      <c r="I115" s="78"/>
      <c r="J115" s="57"/>
      <c r="K115" s="57"/>
      <c r="L115" s="57"/>
      <c r="M115" s="57"/>
      <c r="N115" s="57"/>
      <c r="O115" s="57"/>
    </row>
    <row r="116" spans="2:15" ht="26.25">
      <c r="B116" s="50">
        <v>46176</v>
      </c>
      <c r="C116" s="51">
        <v>452400430006</v>
      </c>
      <c r="D116" s="89" t="s">
        <v>13</v>
      </c>
      <c r="E116" s="90">
        <v>1000</v>
      </c>
      <c r="F116" s="55"/>
      <c r="G116" s="55">
        <f t="shared" si="1"/>
        <v>115981787.75000001</v>
      </c>
      <c r="H116" s="56"/>
      <c r="I116" s="78"/>
      <c r="J116" s="57"/>
      <c r="K116" s="57"/>
      <c r="L116" s="57"/>
      <c r="M116" s="57"/>
      <c r="N116" s="57"/>
      <c r="O116" s="57"/>
    </row>
    <row r="117" spans="2:15" ht="26.25">
      <c r="B117" s="50">
        <v>46176</v>
      </c>
      <c r="C117" s="51">
        <v>419746983</v>
      </c>
      <c r="D117" s="89" t="s">
        <v>13</v>
      </c>
      <c r="E117" s="90">
        <v>5000</v>
      </c>
      <c r="F117" s="55"/>
      <c r="G117" s="55">
        <f t="shared" si="1"/>
        <v>115986787.75000001</v>
      </c>
      <c r="H117" s="56"/>
      <c r="I117" s="78"/>
      <c r="J117" s="57"/>
      <c r="K117" s="57"/>
      <c r="L117" s="57"/>
      <c r="M117" s="57"/>
      <c r="N117" s="57"/>
      <c r="O117" s="57"/>
    </row>
    <row r="118" spans="2:15" ht="26.25">
      <c r="B118" s="50">
        <v>46176</v>
      </c>
      <c r="C118" s="51">
        <v>419747553</v>
      </c>
      <c r="D118" s="89" t="s">
        <v>13</v>
      </c>
      <c r="E118" s="90">
        <v>6700</v>
      </c>
      <c r="F118" s="55"/>
      <c r="G118" s="55">
        <f t="shared" si="1"/>
        <v>115993487.75000001</v>
      </c>
      <c r="H118" s="56"/>
      <c r="I118" s="78"/>
      <c r="J118" s="57"/>
      <c r="K118" s="57"/>
      <c r="L118" s="57"/>
      <c r="M118" s="57"/>
      <c r="N118" s="57"/>
      <c r="O118" s="57"/>
    </row>
    <row r="119" spans="2:15" ht="26.25">
      <c r="B119" s="50">
        <v>46176</v>
      </c>
      <c r="C119" s="93">
        <v>2300060287</v>
      </c>
      <c r="D119" s="89" t="s">
        <v>13</v>
      </c>
      <c r="E119" s="90">
        <v>5000</v>
      </c>
      <c r="F119" s="55"/>
      <c r="G119" s="55">
        <f t="shared" si="1"/>
        <v>115998487.75000001</v>
      </c>
      <c r="H119" s="56"/>
      <c r="I119" s="78"/>
      <c r="J119" s="57"/>
      <c r="K119" s="57"/>
      <c r="L119" s="57"/>
      <c r="M119" s="57"/>
      <c r="N119" s="57"/>
      <c r="O119" s="57"/>
    </row>
    <row r="120" spans="2:15" ht="26.25">
      <c r="B120" s="50">
        <v>46176</v>
      </c>
      <c r="C120" s="93">
        <v>3090040374</v>
      </c>
      <c r="D120" s="89" t="s">
        <v>13</v>
      </c>
      <c r="E120" s="90">
        <v>7000</v>
      </c>
      <c r="F120" s="55"/>
      <c r="G120" s="55">
        <f t="shared" si="1"/>
        <v>116005487.75000001</v>
      </c>
      <c r="H120" s="56"/>
      <c r="I120" s="78"/>
      <c r="J120" s="57"/>
      <c r="K120" s="57"/>
      <c r="L120" s="57"/>
      <c r="M120" s="57"/>
      <c r="N120" s="57"/>
      <c r="O120" s="57"/>
    </row>
    <row r="121" spans="2:15" ht="26.25">
      <c r="B121" s="50">
        <v>46176</v>
      </c>
      <c r="C121" s="93">
        <v>1800100196</v>
      </c>
      <c r="D121" s="89" t="s">
        <v>13</v>
      </c>
      <c r="E121" s="90">
        <v>5950</v>
      </c>
      <c r="F121" s="55"/>
      <c r="G121" s="55">
        <f t="shared" si="1"/>
        <v>116011437.75000001</v>
      </c>
      <c r="H121" s="56"/>
      <c r="I121" s="78"/>
      <c r="J121" s="57"/>
      <c r="K121" s="57"/>
      <c r="L121" s="57"/>
      <c r="M121" s="57"/>
      <c r="N121" s="57"/>
      <c r="O121" s="57"/>
    </row>
    <row r="122" spans="2:15" ht="26.25">
      <c r="B122" s="50">
        <v>46176</v>
      </c>
      <c r="C122" s="51">
        <v>241447836</v>
      </c>
      <c r="D122" s="89" t="s">
        <v>13</v>
      </c>
      <c r="E122" s="90">
        <v>5000</v>
      </c>
      <c r="F122" s="55"/>
      <c r="G122" s="55">
        <f t="shared" si="1"/>
        <v>116016437.75000001</v>
      </c>
      <c r="H122" s="56"/>
      <c r="I122" s="78"/>
      <c r="J122" s="57"/>
      <c r="K122" s="57"/>
      <c r="L122" s="57"/>
      <c r="M122" s="57"/>
      <c r="N122" s="57"/>
      <c r="O122" s="57"/>
    </row>
    <row r="123" spans="2:15" ht="26.25">
      <c r="B123" s="50">
        <v>46176</v>
      </c>
      <c r="C123" s="51">
        <v>452400540786</v>
      </c>
      <c r="D123" s="89" t="s">
        <v>13</v>
      </c>
      <c r="E123" s="90">
        <v>21600</v>
      </c>
      <c r="F123" s="55"/>
      <c r="G123" s="55">
        <f t="shared" si="1"/>
        <v>116038037.75000001</v>
      </c>
      <c r="H123" s="56"/>
      <c r="I123" s="78"/>
      <c r="J123" s="57"/>
      <c r="K123" s="57"/>
      <c r="L123" s="57"/>
      <c r="M123" s="57"/>
      <c r="N123" s="57"/>
      <c r="O123" s="57"/>
    </row>
    <row r="124" spans="2:15" ht="26.25">
      <c r="B124" s="50">
        <v>46176</v>
      </c>
      <c r="C124" s="51">
        <v>452400543971</v>
      </c>
      <c r="D124" s="89" t="s">
        <v>13</v>
      </c>
      <c r="E124" s="90">
        <v>12000</v>
      </c>
      <c r="F124" s="55"/>
      <c r="G124" s="55">
        <f t="shared" si="1"/>
        <v>116050037.75000001</v>
      </c>
      <c r="H124" s="56"/>
      <c r="I124" s="78"/>
      <c r="J124" s="57"/>
      <c r="K124" s="57"/>
      <c r="L124" s="57"/>
      <c r="M124" s="57"/>
      <c r="N124" s="57"/>
      <c r="O124" s="57"/>
    </row>
    <row r="125" spans="2:15" ht="26.25">
      <c r="B125" s="50">
        <v>46176</v>
      </c>
      <c r="C125" s="51">
        <v>452400545551</v>
      </c>
      <c r="D125" s="89" t="s">
        <v>13</v>
      </c>
      <c r="E125" s="90">
        <v>30345</v>
      </c>
      <c r="F125" s="55"/>
      <c r="G125" s="55">
        <f t="shared" si="1"/>
        <v>116080382.75000001</v>
      </c>
      <c r="H125" s="56"/>
      <c r="I125" s="78"/>
      <c r="J125" s="57"/>
      <c r="K125" s="57"/>
      <c r="L125" s="57"/>
      <c r="M125" s="57"/>
      <c r="N125" s="57"/>
      <c r="O125" s="57"/>
    </row>
    <row r="126" spans="2:15" ht="26.25">
      <c r="B126" s="50">
        <v>46176</v>
      </c>
      <c r="C126" s="93">
        <v>5800060352</v>
      </c>
      <c r="D126" s="89" t="s">
        <v>13</v>
      </c>
      <c r="E126" s="90">
        <v>18600</v>
      </c>
      <c r="F126" s="91"/>
      <c r="G126" s="55">
        <f t="shared" si="1"/>
        <v>116098982.75000001</v>
      </c>
      <c r="H126" s="56"/>
      <c r="I126" s="78"/>
      <c r="J126" s="57"/>
      <c r="K126" s="57"/>
      <c r="L126" s="57"/>
      <c r="M126" s="57"/>
      <c r="N126" s="57"/>
      <c r="O126" s="57"/>
    </row>
    <row r="127" spans="2:15" ht="26.25">
      <c r="B127" s="50">
        <v>46176</v>
      </c>
      <c r="C127" s="93">
        <v>5770030186</v>
      </c>
      <c r="D127" s="89" t="s">
        <v>13</v>
      </c>
      <c r="E127" s="90">
        <v>6700</v>
      </c>
      <c r="F127" s="91"/>
      <c r="G127" s="55">
        <f t="shared" si="1"/>
        <v>116105682.75000001</v>
      </c>
      <c r="H127" s="56"/>
      <c r="I127" s="78"/>
      <c r="J127" s="57"/>
      <c r="K127" s="57"/>
      <c r="L127" s="57"/>
      <c r="M127" s="57"/>
      <c r="N127" s="57"/>
      <c r="O127" s="57"/>
    </row>
    <row r="128" spans="2:15" ht="26.25">
      <c r="B128" s="50">
        <v>46176</v>
      </c>
      <c r="C128" s="93">
        <v>3090040802</v>
      </c>
      <c r="D128" s="89" t="s">
        <v>13</v>
      </c>
      <c r="E128" s="90">
        <v>6500</v>
      </c>
      <c r="F128" s="91"/>
      <c r="G128" s="55">
        <f t="shared" si="1"/>
        <v>116112182.75000001</v>
      </c>
      <c r="H128" s="56"/>
      <c r="I128" s="78"/>
      <c r="J128" s="57"/>
      <c r="K128" s="57"/>
      <c r="L128" s="57"/>
      <c r="M128" s="57"/>
      <c r="N128" s="57"/>
      <c r="O128" s="57"/>
    </row>
    <row r="129" spans="2:15" ht="26.25">
      <c r="B129" s="50">
        <v>46176</v>
      </c>
      <c r="C129" s="51">
        <v>419780505</v>
      </c>
      <c r="D129" s="89" t="s">
        <v>13</v>
      </c>
      <c r="E129" s="90">
        <v>6700</v>
      </c>
      <c r="F129" s="91"/>
      <c r="G129" s="55">
        <f t="shared" si="1"/>
        <v>116118882.75000001</v>
      </c>
      <c r="H129" s="56"/>
      <c r="I129" s="78"/>
      <c r="J129" s="57"/>
      <c r="K129" s="57"/>
      <c r="L129" s="57"/>
      <c r="M129" s="57"/>
      <c r="N129" s="57"/>
      <c r="O129" s="57"/>
    </row>
    <row r="130" spans="2:15" ht="26.25">
      <c r="B130" s="50">
        <v>46176</v>
      </c>
      <c r="C130" s="51">
        <v>419780744</v>
      </c>
      <c r="D130" s="89" t="s">
        <v>13</v>
      </c>
      <c r="E130" s="90">
        <v>3000</v>
      </c>
      <c r="F130" s="100"/>
      <c r="G130" s="55">
        <f t="shared" si="1"/>
        <v>116121882.75000001</v>
      </c>
      <c r="H130" s="56"/>
      <c r="I130" s="78"/>
      <c r="J130" s="57"/>
      <c r="K130" s="57"/>
      <c r="L130" s="57"/>
      <c r="M130" s="57"/>
      <c r="N130" s="57"/>
      <c r="O130" s="57"/>
    </row>
    <row r="131" spans="2:15" ht="26.25">
      <c r="B131" s="50">
        <v>46176</v>
      </c>
      <c r="C131" s="51">
        <v>419780818</v>
      </c>
      <c r="D131" s="89" t="s">
        <v>13</v>
      </c>
      <c r="E131" s="90">
        <v>3000</v>
      </c>
      <c r="F131" s="95"/>
      <c r="G131" s="55">
        <f t="shared" si="1"/>
        <v>116124882.75000001</v>
      </c>
      <c r="H131" s="56"/>
      <c r="I131" s="78"/>
      <c r="J131" s="57"/>
      <c r="K131" s="57"/>
      <c r="L131" s="57"/>
      <c r="M131" s="57"/>
      <c r="N131" s="57"/>
      <c r="O131" s="57"/>
    </row>
    <row r="132" spans="2:15" ht="26.25">
      <c r="B132" s="50">
        <v>46176</v>
      </c>
      <c r="C132" s="51">
        <v>241450503</v>
      </c>
      <c r="D132" s="89" t="s">
        <v>13</v>
      </c>
      <c r="E132" s="90">
        <v>8000</v>
      </c>
      <c r="F132" s="95"/>
      <c r="G132" s="55">
        <f t="shared" si="1"/>
        <v>116132882.75000001</v>
      </c>
      <c r="H132" s="56"/>
      <c r="I132" s="78"/>
      <c r="J132" s="57"/>
      <c r="K132" s="57"/>
      <c r="L132" s="57"/>
      <c r="M132" s="57"/>
      <c r="N132" s="57"/>
      <c r="O132" s="57"/>
    </row>
    <row r="133" spans="2:15" ht="26.25">
      <c r="B133" s="50">
        <v>46268</v>
      </c>
      <c r="C133" s="51">
        <v>452400470168</v>
      </c>
      <c r="D133" s="89" t="s">
        <v>13</v>
      </c>
      <c r="E133" s="90">
        <v>22770.75</v>
      </c>
      <c r="F133" s="95"/>
      <c r="G133" s="55">
        <f t="shared" si="1"/>
        <v>116155653.50000001</v>
      </c>
      <c r="H133" s="56"/>
      <c r="I133" s="78"/>
      <c r="J133" s="57"/>
      <c r="K133" s="57"/>
      <c r="L133" s="57"/>
      <c r="M133" s="57"/>
      <c r="N133" s="57"/>
      <c r="O133" s="57"/>
    </row>
    <row r="134" spans="2:15" ht="26.25">
      <c r="B134" s="50">
        <v>46268</v>
      </c>
      <c r="C134" s="93">
        <v>2900040154</v>
      </c>
      <c r="D134" s="89" t="s">
        <v>13</v>
      </c>
      <c r="E134" s="90">
        <v>5600</v>
      </c>
      <c r="F134" s="55"/>
      <c r="G134" s="55">
        <f t="shared" si="1"/>
        <v>116161253.50000001</v>
      </c>
      <c r="H134" s="56"/>
      <c r="I134" s="78"/>
      <c r="J134" s="57"/>
      <c r="K134" s="57"/>
      <c r="L134" s="57"/>
      <c r="M134" s="57"/>
      <c r="N134" s="57"/>
      <c r="O134" s="57"/>
    </row>
    <row r="135" spans="2:15" ht="26.25">
      <c r="B135" s="50">
        <v>46268</v>
      </c>
      <c r="C135" s="51">
        <v>419888770</v>
      </c>
      <c r="D135" s="89" t="s">
        <v>13</v>
      </c>
      <c r="E135" s="90">
        <v>4900</v>
      </c>
      <c r="F135" s="101"/>
      <c r="G135" s="55">
        <f t="shared" si="1"/>
        <v>116166153.50000001</v>
      </c>
      <c r="H135" s="56"/>
      <c r="I135" s="78"/>
      <c r="J135" s="57"/>
      <c r="K135" s="57"/>
      <c r="L135" s="57"/>
      <c r="M135" s="57"/>
      <c r="N135" s="57"/>
      <c r="O135" s="57"/>
    </row>
    <row r="136" spans="2:15" ht="26.25">
      <c r="B136" s="50">
        <v>46268</v>
      </c>
      <c r="C136" s="51">
        <v>452400549112</v>
      </c>
      <c r="D136" s="89" t="s">
        <v>13</v>
      </c>
      <c r="E136" s="90">
        <v>48000</v>
      </c>
      <c r="F136" s="101"/>
      <c r="G136" s="55">
        <f t="shared" si="1"/>
        <v>116214153.50000001</v>
      </c>
      <c r="H136" s="56"/>
      <c r="I136" s="78"/>
      <c r="J136" s="57"/>
      <c r="K136" s="57"/>
      <c r="L136" s="57"/>
      <c r="M136" s="57"/>
      <c r="N136" s="57"/>
      <c r="O136" s="57"/>
    </row>
    <row r="137" spans="2:15" ht="26.25">
      <c r="B137" s="50">
        <v>46268</v>
      </c>
      <c r="C137" s="51">
        <v>419895810</v>
      </c>
      <c r="D137" s="89" t="s">
        <v>13</v>
      </c>
      <c r="E137" s="90">
        <v>30000</v>
      </c>
      <c r="F137" s="101"/>
      <c r="G137" s="55">
        <f t="shared" si="1"/>
        <v>116244153.50000001</v>
      </c>
      <c r="H137" s="56"/>
      <c r="I137" s="78"/>
      <c r="J137" s="57"/>
      <c r="K137" s="57"/>
      <c r="L137" s="57"/>
      <c r="M137" s="57"/>
      <c r="N137" s="57"/>
      <c r="O137" s="57"/>
    </row>
    <row r="138" spans="2:15" ht="26.25">
      <c r="B138" s="50">
        <v>46268</v>
      </c>
      <c r="C138" s="51">
        <v>452400541057</v>
      </c>
      <c r="D138" s="89" t="s">
        <v>13</v>
      </c>
      <c r="E138" s="90">
        <v>14000</v>
      </c>
      <c r="F138" s="91"/>
      <c r="G138" s="55">
        <f t="shared" si="1"/>
        <v>116258153.50000001</v>
      </c>
      <c r="H138" s="56"/>
      <c r="I138" s="78"/>
      <c r="J138" s="57"/>
      <c r="K138" s="57"/>
      <c r="L138" s="57"/>
      <c r="M138" s="57"/>
      <c r="N138" s="57"/>
      <c r="O138" s="57"/>
    </row>
    <row r="139" spans="2:15" ht="26.25">
      <c r="B139" s="50">
        <v>46268</v>
      </c>
      <c r="C139" s="51">
        <v>452400540408</v>
      </c>
      <c r="D139" s="89" t="s">
        <v>13</v>
      </c>
      <c r="E139" s="90">
        <v>3500</v>
      </c>
      <c r="F139" s="77"/>
      <c r="G139" s="55">
        <f t="shared" si="1"/>
        <v>116261653.50000001</v>
      </c>
      <c r="H139" s="56"/>
      <c r="I139" s="78"/>
      <c r="J139" s="57"/>
      <c r="K139" s="57"/>
      <c r="L139" s="57"/>
      <c r="M139" s="57"/>
      <c r="N139" s="57"/>
      <c r="O139" s="57"/>
    </row>
    <row r="140" spans="2:15" ht="26.25">
      <c r="B140" s="50">
        <v>46268</v>
      </c>
      <c r="C140" s="51">
        <v>452400540409</v>
      </c>
      <c r="D140" s="89" t="s">
        <v>13</v>
      </c>
      <c r="E140" s="90">
        <v>2800</v>
      </c>
      <c r="F140" s="55"/>
      <c r="G140" s="55">
        <f t="shared" si="1"/>
        <v>116264453.50000001</v>
      </c>
      <c r="H140" s="56"/>
      <c r="I140" s="78"/>
      <c r="J140" s="57"/>
      <c r="K140" s="57"/>
      <c r="L140" s="57"/>
      <c r="M140" s="57"/>
      <c r="N140" s="57"/>
      <c r="O140" s="57"/>
    </row>
    <row r="141" spans="2:15" ht="26.25">
      <c r="B141" s="50">
        <v>46268</v>
      </c>
      <c r="C141" s="51">
        <v>452400540410</v>
      </c>
      <c r="D141" s="89" t="s">
        <v>13</v>
      </c>
      <c r="E141" s="90">
        <v>2100</v>
      </c>
      <c r="F141" s="55"/>
      <c r="G141" s="55">
        <f t="shared" si="1"/>
        <v>116266553.50000001</v>
      </c>
      <c r="H141" s="56"/>
      <c r="I141" s="78"/>
      <c r="J141" s="57"/>
      <c r="K141" s="57"/>
      <c r="L141" s="57"/>
      <c r="M141" s="57"/>
      <c r="N141" s="57"/>
      <c r="O141" s="57"/>
    </row>
    <row r="142" spans="2:15" ht="26.25">
      <c r="B142" s="50">
        <v>46268</v>
      </c>
      <c r="C142" s="51">
        <v>452400540411</v>
      </c>
      <c r="D142" s="89" t="s">
        <v>13</v>
      </c>
      <c r="E142" s="90">
        <v>3500</v>
      </c>
      <c r="F142" s="55"/>
      <c r="G142" s="55">
        <f t="shared" ref="G142:G205" si="2">+G141+E142-F142</f>
        <v>116270053.50000001</v>
      </c>
      <c r="H142" s="56"/>
      <c r="I142" s="78"/>
      <c r="J142" s="57"/>
      <c r="K142" s="57"/>
      <c r="L142" s="57"/>
      <c r="M142" s="57"/>
      <c r="N142" s="57"/>
      <c r="O142" s="57"/>
    </row>
    <row r="143" spans="2:15" ht="26.25">
      <c r="B143" s="50">
        <v>46268</v>
      </c>
      <c r="C143" s="51">
        <v>452400547124</v>
      </c>
      <c r="D143" s="89" t="s">
        <v>13</v>
      </c>
      <c r="E143" s="96">
        <v>700</v>
      </c>
      <c r="F143" s="55"/>
      <c r="G143" s="55">
        <f t="shared" si="2"/>
        <v>116270753.50000001</v>
      </c>
      <c r="H143" s="56"/>
      <c r="I143" s="78"/>
      <c r="J143" s="57"/>
      <c r="K143" s="57"/>
      <c r="L143" s="57"/>
      <c r="M143" s="57"/>
      <c r="N143" s="57"/>
      <c r="O143" s="57"/>
    </row>
    <row r="144" spans="2:15" ht="26.25">
      <c r="B144" s="50">
        <v>46268</v>
      </c>
      <c r="C144" s="51">
        <v>241465264</v>
      </c>
      <c r="D144" s="89" t="s">
        <v>13</v>
      </c>
      <c r="E144" s="90">
        <v>2400</v>
      </c>
      <c r="F144" s="55"/>
      <c r="G144" s="55">
        <f t="shared" si="2"/>
        <v>116273153.50000001</v>
      </c>
      <c r="H144" s="56"/>
      <c r="I144" s="78"/>
      <c r="J144" s="57"/>
      <c r="K144" s="57"/>
      <c r="L144" s="57"/>
      <c r="M144" s="57"/>
      <c r="N144" s="57"/>
      <c r="O144" s="57"/>
    </row>
    <row r="145" spans="2:15" ht="26.25">
      <c r="B145" s="50">
        <v>46268</v>
      </c>
      <c r="C145" s="51">
        <v>452400430007</v>
      </c>
      <c r="D145" s="89" t="s">
        <v>13</v>
      </c>
      <c r="E145" s="90">
        <v>1000</v>
      </c>
      <c r="F145" s="55"/>
      <c r="G145" s="55">
        <f t="shared" si="2"/>
        <v>116274153.50000001</v>
      </c>
      <c r="H145" s="56"/>
      <c r="I145" s="78"/>
      <c r="J145" s="57"/>
      <c r="K145" s="57"/>
      <c r="L145" s="57"/>
      <c r="M145" s="57"/>
      <c r="N145" s="57"/>
      <c r="O145" s="57"/>
    </row>
    <row r="146" spans="2:15" ht="26.25">
      <c r="B146" s="50">
        <v>46268</v>
      </c>
      <c r="C146" s="51">
        <v>924146567</v>
      </c>
      <c r="D146" s="89" t="s">
        <v>13</v>
      </c>
      <c r="E146" s="90">
        <v>3100</v>
      </c>
      <c r="F146" s="55"/>
      <c r="G146" s="55">
        <f t="shared" si="2"/>
        <v>116277253.50000001</v>
      </c>
      <c r="H146" s="56"/>
      <c r="I146" s="78"/>
      <c r="J146" s="57"/>
      <c r="K146" s="57"/>
      <c r="L146" s="57"/>
      <c r="M146" s="57"/>
      <c r="N146" s="57"/>
      <c r="O146" s="57"/>
    </row>
    <row r="147" spans="2:15" ht="26.25">
      <c r="B147" s="50">
        <v>46268</v>
      </c>
      <c r="C147" s="93">
        <v>1130050521</v>
      </c>
      <c r="D147" s="89" t="s">
        <v>13</v>
      </c>
      <c r="E147" s="90">
        <v>8000</v>
      </c>
      <c r="F147" s="55"/>
      <c r="G147" s="55">
        <f t="shared" si="2"/>
        <v>116285253.50000001</v>
      </c>
      <c r="H147" s="56"/>
      <c r="I147" s="78"/>
      <c r="J147" s="57"/>
      <c r="K147" s="57"/>
      <c r="L147" s="57"/>
      <c r="M147" s="57"/>
      <c r="N147" s="57"/>
      <c r="O147" s="57"/>
    </row>
    <row r="148" spans="2:15" ht="26.25">
      <c r="B148" s="50">
        <v>46268</v>
      </c>
      <c r="C148" s="51">
        <v>419912716</v>
      </c>
      <c r="D148" s="89" t="s">
        <v>13</v>
      </c>
      <c r="E148" s="90">
        <v>8000</v>
      </c>
      <c r="F148" s="55"/>
      <c r="G148" s="55">
        <f t="shared" si="2"/>
        <v>116293253.50000001</v>
      </c>
      <c r="H148" s="56"/>
      <c r="I148" s="78"/>
      <c r="J148" s="57"/>
      <c r="K148" s="57"/>
      <c r="L148" s="57"/>
      <c r="M148" s="57"/>
      <c r="N148" s="57"/>
      <c r="O148" s="57"/>
    </row>
    <row r="149" spans="2:15" ht="26.25">
      <c r="B149" s="50">
        <v>46268</v>
      </c>
      <c r="C149" s="93">
        <v>5280010296</v>
      </c>
      <c r="D149" s="89" t="s">
        <v>13</v>
      </c>
      <c r="E149" s="90">
        <v>22600</v>
      </c>
      <c r="F149" s="55"/>
      <c r="G149" s="55">
        <f t="shared" si="2"/>
        <v>116315853.50000001</v>
      </c>
      <c r="H149" s="56"/>
      <c r="I149" s="78"/>
      <c r="J149" s="57"/>
      <c r="K149" s="57"/>
      <c r="L149" s="57"/>
      <c r="M149" s="57"/>
      <c r="N149" s="57"/>
      <c r="O149" s="57"/>
    </row>
    <row r="150" spans="2:15" ht="26.25">
      <c r="B150" s="50">
        <v>46268</v>
      </c>
      <c r="C150" s="93">
        <v>5280010299</v>
      </c>
      <c r="D150" s="89" t="s">
        <v>13</v>
      </c>
      <c r="E150" s="90">
        <v>43400</v>
      </c>
      <c r="F150" s="55"/>
      <c r="G150" s="55">
        <f t="shared" si="2"/>
        <v>116359253.50000001</v>
      </c>
      <c r="H150" s="56"/>
      <c r="I150" s="78"/>
      <c r="J150" s="57"/>
      <c r="K150" s="57"/>
      <c r="L150" s="57"/>
      <c r="M150" s="57"/>
      <c r="N150" s="57"/>
      <c r="O150" s="57"/>
    </row>
    <row r="151" spans="2:15" ht="26.25">
      <c r="B151" s="50">
        <v>46268</v>
      </c>
      <c r="C151" s="51">
        <v>241466654</v>
      </c>
      <c r="D151" s="89" t="s">
        <v>13</v>
      </c>
      <c r="E151" s="90">
        <v>132000</v>
      </c>
      <c r="F151" s="55"/>
      <c r="G151" s="55">
        <f t="shared" si="2"/>
        <v>116491253.50000001</v>
      </c>
      <c r="H151" s="56"/>
      <c r="I151" s="78"/>
      <c r="J151" s="57"/>
      <c r="K151" s="57"/>
      <c r="L151" s="57"/>
      <c r="M151" s="57"/>
      <c r="N151" s="57"/>
      <c r="O151" s="57"/>
    </row>
    <row r="152" spans="2:15" ht="26.25">
      <c r="B152" s="50">
        <v>46268</v>
      </c>
      <c r="C152" s="51">
        <v>419915303</v>
      </c>
      <c r="D152" s="89" t="s">
        <v>13</v>
      </c>
      <c r="E152" s="90">
        <v>6700</v>
      </c>
      <c r="F152" s="55"/>
      <c r="G152" s="55">
        <f t="shared" si="2"/>
        <v>116497953.50000001</v>
      </c>
      <c r="H152" s="56"/>
      <c r="I152" s="78"/>
      <c r="J152" s="57"/>
      <c r="K152" s="57"/>
      <c r="L152" s="57"/>
      <c r="M152" s="57"/>
      <c r="N152" s="57"/>
      <c r="O152" s="57"/>
    </row>
    <row r="153" spans="2:15" ht="26.25">
      <c r="B153" s="50">
        <v>46268</v>
      </c>
      <c r="C153" s="51">
        <v>452400546423</v>
      </c>
      <c r="D153" s="89" t="s">
        <v>13</v>
      </c>
      <c r="E153" s="90">
        <v>428000</v>
      </c>
      <c r="F153" s="55"/>
      <c r="G153" s="55">
        <f t="shared" si="2"/>
        <v>116925953.50000001</v>
      </c>
      <c r="H153" s="56"/>
      <c r="I153" s="78"/>
      <c r="J153" s="57"/>
      <c r="K153" s="57"/>
      <c r="L153" s="57"/>
      <c r="M153" s="57"/>
      <c r="N153" s="57"/>
      <c r="O153" s="57"/>
    </row>
    <row r="154" spans="2:15" ht="26.25">
      <c r="B154" s="50">
        <v>46268</v>
      </c>
      <c r="C154" s="51">
        <v>452400543873</v>
      </c>
      <c r="D154" s="89" t="s">
        <v>13</v>
      </c>
      <c r="E154" s="90">
        <v>42800</v>
      </c>
      <c r="F154" s="55"/>
      <c r="G154" s="55">
        <f t="shared" si="2"/>
        <v>116968753.50000001</v>
      </c>
      <c r="H154" s="56"/>
      <c r="I154" s="78"/>
      <c r="J154" s="57"/>
      <c r="K154" s="57"/>
      <c r="L154" s="57"/>
      <c r="M154" s="57"/>
      <c r="N154" s="57"/>
      <c r="O154" s="57"/>
    </row>
    <row r="155" spans="2:15" ht="26.25">
      <c r="B155" s="50">
        <v>46268</v>
      </c>
      <c r="C155" s="51">
        <v>452400367375</v>
      </c>
      <c r="D155" s="89" t="s">
        <v>13</v>
      </c>
      <c r="E155" s="90">
        <v>83450</v>
      </c>
      <c r="F155" s="55"/>
      <c r="G155" s="55">
        <f t="shared" si="2"/>
        <v>117052203.50000001</v>
      </c>
      <c r="H155" s="56"/>
      <c r="I155" s="78"/>
      <c r="J155" s="57"/>
      <c r="K155" s="57"/>
      <c r="L155" s="57"/>
      <c r="M155" s="57"/>
      <c r="N155" s="57"/>
      <c r="O155" s="57"/>
    </row>
    <row r="156" spans="2:15" ht="47.25">
      <c r="B156" s="69">
        <v>46090</v>
      </c>
      <c r="C156" s="70">
        <v>43086</v>
      </c>
      <c r="D156" s="71" t="s">
        <v>14</v>
      </c>
      <c r="E156" s="72">
        <v>675</v>
      </c>
      <c r="F156" s="81"/>
      <c r="G156" s="55">
        <f t="shared" si="2"/>
        <v>117052878.50000001</v>
      </c>
      <c r="H156" s="56"/>
      <c r="I156" s="78"/>
      <c r="J156" s="57"/>
      <c r="K156" s="57"/>
      <c r="L156" s="57"/>
      <c r="M156" s="57"/>
      <c r="N156" s="57"/>
      <c r="O156" s="57"/>
    </row>
    <row r="157" spans="2:15" ht="47.25">
      <c r="B157" s="69">
        <v>46091</v>
      </c>
      <c r="C157" s="70">
        <v>362818</v>
      </c>
      <c r="D157" s="71" t="s">
        <v>14</v>
      </c>
      <c r="E157" s="72">
        <v>525</v>
      </c>
      <c r="F157" s="81"/>
      <c r="G157" s="55">
        <f t="shared" si="2"/>
        <v>117053403.50000001</v>
      </c>
      <c r="H157" s="56"/>
      <c r="I157" s="78"/>
      <c r="J157" s="57"/>
      <c r="K157" s="57"/>
      <c r="L157" s="57"/>
      <c r="M157" s="57"/>
      <c r="N157" s="57"/>
      <c r="O157" s="57"/>
    </row>
    <row r="158" spans="2:15" ht="47.25">
      <c r="B158" s="69">
        <v>46091</v>
      </c>
      <c r="C158" s="70">
        <v>16810</v>
      </c>
      <c r="D158" s="71" t="s">
        <v>14</v>
      </c>
      <c r="E158" s="72">
        <v>825</v>
      </c>
      <c r="F158" s="81"/>
      <c r="G158" s="55">
        <f t="shared" si="2"/>
        <v>117054228.50000001</v>
      </c>
      <c r="H158" s="56"/>
      <c r="I158" s="78"/>
      <c r="J158" s="57"/>
      <c r="K158" s="57"/>
      <c r="L158" s="57"/>
      <c r="M158" s="57"/>
      <c r="N158" s="57"/>
      <c r="O158" s="57"/>
    </row>
    <row r="159" spans="2:15" ht="47.25">
      <c r="B159" s="69">
        <v>46091</v>
      </c>
      <c r="C159" s="70">
        <v>53834</v>
      </c>
      <c r="D159" s="71" t="s">
        <v>14</v>
      </c>
      <c r="E159" s="72">
        <v>600</v>
      </c>
      <c r="F159" s="79"/>
      <c r="G159" s="55">
        <f t="shared" si="2"/>
        <v>117054828.50000001</v>
      </c>
      <c r="H159" s="56"/>
      <c r="I159" s="78"/>
      <c r="J159" s="57"/>
      <c r="K159" s="57"/>
      <c r="L159" s="57"/>
      <c r="M159" s="57"/>
      <c r="N159" s="57"/>
      <c r="O159" s="57"/>
    </row>
    <row r="160" spans="2:15" ht="47.25">
      <c r="B160" s="102">
        <v>46091</v>
      </c>
      <c r="C160" s="103">
        <v>26624</v>
      </c>
      <c r="D160" s="104" t="s">
        <v>14</v>
      </c>
      <c r="E160" s="86">
        <v>1200</v>
      </c>
      <c r="F160" s="105"/>
      <c r="G160" s="55">
        <f t="shared" si="2"/>
        <v>117056028.50000001</v>
      </c>
      <c r="H160" s="56"/>
      <c r="I160" s="78"/>
      <c r="J160" s="57"/>
      <c r="K160" s="57"/>
      <c r="L160" s="57"/>
      <c r="M160" s="57"/>
      <c r="N160" s="57"/>
      <c r="O160" s="57"/>
    </row>
    <row r="161" spans="2:15" ht="47.25">
      <c r="B161" s="106">
        <v>46091</v>
      </c>
      <c r="C161" s="107">
        <v>106478</v>
      </c>
      <c r="D161" s="108" t="s">
        <v>14</v>
      </c>
      <c r="E161" s="72">
        <v>825</v>
      </c>
      <c r="F161" s="109"/>
      <c r="G161" s="55">
        <f t="shared" si="2"/>
        <v>117056853.50000001</v>
      </c>
      <c r="H161" s="56"/>
      <c r="I161" s="78"/>
      <c r="J161" s="57"/>
      <c r="K161" s="57"/>
      <c r="L161" s="57"/>
      <c r="M161" s="57"/>
      <c r="N161" s="57"/>
      <c r="O161" s="57"/>
    </row>
    <row r="162" spans="2:15" ht="47.25">
      <c r="B162" s="106">
        <v>46091</v>
      </c>
      <c r="C162" s="107">
        <v>769154</v>
      </c>
      <c r="D162" s="108" t="s">
        <v>14</v>
      </c>
      <c r="E162" s="86">
        <v>1200</v>
      </c>
      <c r="F162" s="109"/>
      <c r="G162" s="55">
        <f t="shared" si="2"/>
        <v>117058053.50000001</v>
      </c>
      <c r="H162" s="56"/>
      <c r="I162" s="78"/>
      <c r="J162" s="57"/>
      <c r="K162" s="57"/>
      <c r="L162" s="57"/>
      <c r="M162" s="57"/>
      <c r="N162" s="57"/>
      <c r="O162" s="57"/>
    </row>
    <row r="163" spans="2:15" ht="47.25">
      <c r="B163" s="106">
        <v>46091</v>
      </c>
      <c r="C163" s="107" t="s">
        <v>34</v>
      </c>
      <c r="D163" s="108" t="s">
        <v>14</v>
      </c>
      <c r="E163" s="72">
        <v>750</v>
      </c>
      <c r="F163" s="109"/>
      <c r="G163" s="55">
        <f t="shared" si="2"/>
        <v>117058803.50000001</v>
      </c>
      <c r="H163" s="56"/>
      <c r="I163" s="78"/>
      <c r="J163" s="57"/>
      <c r="K163" s="57"/>
      <c r="L163" s="57"/>
      <c r="M163" s="57"/>
      <c r="N163" s="57"/>
      <c r="O163" s="57"/>
    </row>
    <row r="164" spans="2:15" ht="26.25">
      <c r="B164" s="50">
        <v>46298</v>
      </c>
      <c r="C164" s="110">
        <v>452400470160</v>
      </c>
      <c r="D164" s="89" t="s">
        <v>13</v>
      </c>
      <c r="E164" s="90">
        <v>145500</v>
      </c>
      <c r="F164" s="92"/>
      <c r="G164" s="55">
        <f t="shared" si="2"/>
        <v>117204303.50000001</v>
      </c>
      <c r="H164" s="56"/>
      <c r="I164" s="78"/>
      <c r="J164" s="57"/>
      <c r="K164" s="57"/>
      <c r="L164" s="57"/>
      <c r="M164" s="57"/>
      <c r="N164" s="57"/>
      <c r="O164" s="57"/>
    </row>
    <row r="165" spans="2:15" ht="26.25">
      <c r="B165" s="50">
        <v>46298</v>
      </c>
      <c r="C165" s="110">
        <v>419953361</v>
      </c>
      <c r="D165" s="89" t="s">
        <v>13</v>
      </c>
      <c r="E165" s="90">
        <v>5000</v>
      </c>
      <c r="F165" s="92"/>
      <c r="G165" s="55">
        <f t="shared" si="2"/>
        <v>117209303.50000001</v>
      </c>
      <c r="H165" s="56"/>
      <c r="I165" s="78"/>
      <c r="J165" s="57"/>
      <c r="K165" s="57"/>
      <c r="L165" s="57"/>
      <c r="M165" s="57"/>
      <c r="N165" s="57"/>
      <c r="O165" s="57"/>
    </row>
    <row r="166" spans="2:15" ht="26.25">
      <c r="B166" s="50">
        <v>46298</v>
      </c>
      <c r="C166" s="110">
        <v>419954875</v>
      </c>
      <c r="D166" s="89" t="s">
        <v>13</v>
      </c>
      <c r="E166" s="90">
        <v>5000</v>
      </c>
      <c r="F166" s="92"/>
      <c r="G166" s="55">
        <f t="shared" si="2"/>
        <v>117214303.50000001</v>
      </c>
      <c r="H166" s="56"/>
      <c r="I166" s="78"/>
      <c r="J166" s="57"/>
      <c r="K166" s="57"/>
      <c r="L166" s="57"/>
      <c r="M166" s="57"/>
      <c r="N166" s="57"/>
      <c r="O166" s="57"/>
    </row>
    <row r="167" spans="2:15" ht="26.25">
      <c r="B167" s="50">
        <v>46298</v>
      </c>
      <c r="C167" s="110">
        <v>452400543383</v>
      </c>
      <c r="D167" s="89" t="s">
        <v>13</v>
      </c>
      <c r="E167" s="90">
        <v>22420</v>
      </c>
      <c r="F167" s="92"/>
      <c r="G167" s="55">
        <f t="shared" si="2"/>
        <v>117236723.50000001</v>
      </c>
      <c r="H167" s="56"/>
      <c r="I167" s="78"/>
      <c r="J167" s="57"/>
      <c r="K167" s="57"/>
      <c r="L167" s="57"/>
      <c r="M167" s="57"/>
      <c r="N167" s="57"/>
      <c r="O167" s="57"/>
    </row>
    <row r="168" spans="2:15" ht="26.25">
      <c r="B168" s="50">
        <v>46298</v>
      </c>
      <c r="C168" s="110">
        <v>241472620</v>
      </c>
      <c r="D168" s="89" t="s">
        <v>13</v>
      </c>
      <c r="E168" s="90">
        <v>6300</v>
      </c>
      <c r="F168" s="55"/>
      <c r="G168" s="55">
        <f t="shared" si="2"/>
        <v>117243023.50000001</v>
      </c>
      <c r="H168" s="56"/>
      <c r="I168" s="78"/>
      <c r="J168" s="57"/>
      <c r="K168" s="57"/>
      <c r="L168" s="57"/>
      <c r="M168" s="57"/>
      <c r="N168" s="57"/>
      <c r="O168" s="57"/>
    </row>
    <row r="169" spans="2:15" ht="26.25">
      <c r="B169" s="50">
        <v>46298</v>
      </c>
      <c r="C169" s="110">
        <v>419979640</v>
      </c>
      <c r="D169" s="89" t="s">
        <v>13</v>
      </c>
      <c r="E169" s="90">
        <v>16800</v>
      </c>
      <c r="F169" s="55"/>
      <c r="G169" s="55">
        <f t="shared" si="2"/>
        <v>117259823.50000001</v>
      </c>
      <c r="H169" s="56"/>
      <c r="I169" s="78"/>
      <c r="J169" s="57"/>
      <c r="K169" s="57"/>
      <c r="L169" s="57"/>
      <c r="M169" s="57"/>
      <c r="N169" s="57"/>
      <c r="O169" s="57"/>
    </row>
    <row r="170" spans="2:15" ht="26.25">
      <c r="B170" s="50">
        <v>46298</v>
      </c>
      <c r="C170" s="110">
        <v>5280010250</v>
      </c>
      <c r="D170" s="89" t="s">
        <v>13</v>
      </c>
      <c r="E170" s="90">
        <v>10150</v>
      </c>
      <c r="F170" s="55"/>
      <c r="G170" s="55">
        <f t="shared" si="2"/>
        <v>117269973.50000001</v>
      </c>
      <c r="H170" s="56"/>
      <c r="I170" s="78"/>
      <c r="J170" s="57"/>
      <c r="K170" s="57"/>
      <c r="L170" s="57"/>
      <c r="M170" s="57"/>
      <c r="N170" s="57"/>
      <c r="O170" s="57"/>
    </row>
    <row r="171" spans="2:15" ht="26.25">
      <c r="B171" s="50">
        <v>46298</v>
      </c>
      <c r="C171" s="110">
        <v>5280010253</v>
      </c>
      <c r="D171" s="89" t="s">
        <v>13</v>
      </c>
      <c r="E171" s="90">
        <v>21850</v>
      </c>
      <c r="F171" s="55"/>
      <c r="G171" s="55">
        <f t="shared" si="2"/>
        <v>117291823.50000001</v>
      </c>
      <c r="H171" s="56"/>
      <c r="I171" s="78"/>
      <c r="J171" s="57"/>
      <c r="K171" s="57"/>
      <c r="L171" s="57"/>
      <c r="M171" s="57"/>
      <c r="N171" s="57"/>
      <c r="O171" s="57"/>
    </row>
    <row r="172" spans="2:15" ht="26.25">
      <c r="B172" s="50">
        <v>46298</v>
      </c>
      <c r="C172" s="110">
        <v>241473729</v>
      </c>
      <c r="D172" s="89" t="s">
        <v>13</v>
      </c>
      <c r="E172" s="90">
        <v>8000</v>
      </c>
      <c r="F172" s="55"/>
      <c r="G172" s="55">
        <f t="shared" si="2"/>
        <v>117299823.50000001</v>
      </c>
      <c r="H172" s="56"/>
      <c r="I172" s="78"/>
      <c r="J172" s="57"/>
      <c r="K172" s="57"/>
      <c r="L172" s="57"/>
      <c r="M172" s="57"/>
      <c r="N172" s="57"/>
      <c r="O172" s="57"/>
    </row>
    <row r="173" spans="2:15" ht="26.25">
      <c r="B173" s="50">
        <v>46298</v>
      </c>
      <c r="C173" s="110">
        <v>419984395</v>
      </c>
      <c r="D173" s="89" t="s">
        <v>13</v>
      </c>
      <c r="E173" s="90">
        <v>8000</v>
      </c>
      <c r="F173" s="55"/>
      <c r="G173" s="55">
        <f t="shared" si="2"/>
        <v>117307823.50000001</v>
      </c>
      <c r="H173" s="56"/>
      <c r="I173" s="78"/>
      <c r="J173" s="57"/>
      <c r="K173" s="57"/>
      <c r="L173" s="57"/>
      <c r="M173" s="57"/>
      <c r="N173" s="57"/>
      <c r="O173" s="57"/>
    </row>
    <row r="174" spans="2:15" ht="26.25">
      <c r="B174" s="50">
        <v>46298</v>
      </c>
      <c r="C174" s="110">
        <v>452400548951</v>
      </c>
      <c r="D174" s="89" t="s">
        <v>13</v>
      </c>
      <c r="E174" s="90">
        <v>900</v>
      </c>
      <c r="F174" s="55"/>
      <c r="G174" s="55">
        <f t="shared" si="2"/>
        <v>117308723.50000001</v>
      </c>
      <c r="H174" s="56"/>
      <c r="I174" s="78"/>
      <c r="J174" s="57"/>
      <c r="K174" s="57"/>
      <c r="L174" s="57"/>
      <c r="M174" s="57"/>
      <c r="N174" s="57"/>
      <c r="O174" s="57"/>
    </row>
    <row r="175" spans="2:15" ht="26.25">
      <c r="B175" s="50">
        <v>46298</v>
      </c>
      <c r="C175" s="110">
        <v>452400548966</v>
      </c>
      <c r="D175" s="89" t="s">
        <v>13</v>
      </c>
      <c r="E175" s="90">
        <v>271700</v>
      </c>
      <c r="F175" s="55"/>
      <c r="G175" s="55">
        <f t="shared" si="2"/>
        <v>117580423.50000001</v>
      </c>
      <c r="H175" s="56"/>
      <c r="I175" s="78"/>
      <c r="J175" s="57"/>
      <c r="K175" s="57"/>
      <c r="L175" s="57"/>
      <c r="M175" s="57"/>
      <c r="N175" s="57"/>
      <c r="O175" s="57"/>
    </row>
    <row r="176" spans="2:15" ht="26.25">
      <c r="B176" s="50">
        <v>46298</v>
      </c>
      <c r="C176" s="110">
        <v>452400542598</v>
      </c>
      <c r="D176" s="89" t="s">
        <v>13</v>
      </c>
      <c r="E176" s="90">
        <v>340</v>
      </c>
      <c r="F176" s="55"/>
      <c r="G176" s="55">
        <f t="shared" si="2"/>
        <v>117580763.50000001</v>
      </c>
      <c r="H176" s="56"/>
      <c r="I176" s="78"/>
      <c r="J176" s="57"/>
      <c r="K176" s="57"/>
      <c r="L176" s="57"/>
      <c r="M176" s="57"/>
      <c r="N176" s="57"/>
      <c r="O176" s="57"/>
    </row>
    <row r="177" spans="2:15" ht="26.25">
      <c r="B177" s="50">
        <v>46298</v>
      </c>
      <c r="C177" s="110">
        <v>452400544607</v>
      </c>
      <c r="D177" s="89" t="s">
        <v>13</v>
      </c>
      <c r="E177" s="90">
        <v>8400</v>
      </c>
      <c r="F177" s="55"/>
      <c r="G177" s="55">
        <f t="shared" si="2"/>
        <v>117589163.50000001</v>
      </c>
      <c r="H177" s="56"/>
      <c r="I177" s="78"/>
      <c r="J177" s="57"/>
      <c r="K177" s="57"/>
      <c r="L177" s="57"/>
      <c r="M177" s="57"/>
      <c r="N177" s="57"/>
      <c r="O177" s="57"/>
    </row>
    <row r="178" spans="2:15" ht="26.25">
      <c r="B178" s="50">
        <v>46298</v>
      </c>
      <c r="C178" s="110">
        <v>5770030189</v>
      </c>
      <c r="D178" s="89" t="s">
        <v>13</v>
      </c>
      <c r="E178" s="90">
        <v>12000</v>
      </c>
      <c r="F178" s="92"/>
      <c r="G178" s="55">
        <f t="shared" si="2"/>
        <v>117601163.50000001</v>
      </c>
      <c r="H178" s="56"/>
      <c r="I178" s="78"/>
      <c r="J178" s="57"/>
      <c r="K178" s="57"/>
      <c r="L178" s="57"/>
      <c r="M178" s="57"/>
      <c r="N178" s="57"/>
      <c r="O178" s="57"/>
    </row>
    <row r="179" spans="2:15" ht="26.25">
      <c r="B179" s="59">
        <v>46298</v>
      </c>
      <c r="C179" s="111">
        <v>5770030192</v>
      </c>
      <c r="D179" s="112" t="s">
        <v>13</v>
      </c>
      <c r="E179" s="90">
        <v>2800</v>
      </c>
      <c r="F179" s="55"/>
      <c r="G179" s="55">
        <f t="shared" si="2"/>
        <v>117603963.50000001</v>
      </c>
      <c r="H179" s="56"/>
      <c r="I179" s="78"/>
      <c r="J179" s="57"/>
      <c r="K179" s="57"/>
      <c r="L179" s="57"/>
      <c r="M179" s="57"/>
      <c r="N179" s="57"/>
      <c r="O179" s="57"/>
    </row>
    <row r="180" spans="2:15" ht="26.25">
      <c r="B180" s="50">
        <v>46298</v>
      </c>
      <c r="C180" s="110">
        <v>5770030195</v>
      </c>
      <c r="D180" s="89" t="s">
        <v>13</v>
      </c>
      <c r="E180" s="90">
        <v>60000</v>
      </c>
      <c r="F180" s="55"/>
      <c r="G180" s="55">
        <f t="shared" si="2"/>
        <v>117663963.50000001</v>
      </c>
      <c r="H180" s="56"/>
      <c r="I180" s="78"/>
      <c r="J180" s="57"/>
      <c r="K180" s="57"/>
      <c r="L180" s="57"/>
      <c r="M180" s="57"/>
      <c r="N180" s="57"/>
      <c r="O180" s="57"/>
    </row>
    <row r="181" spans="2:15" ht="26.25">
      <c r="B181" s="50">
        <v>46298</v>
      </c>
      <c r="C181" s="110">
        <v>5770030199</v>
      </c>
      <c r="D181" s="89" t="s">
        <v>13</v>
      </c>
      <c r="E181" s="90">
        <v>41500</v>
      </c>
      <c r="F181" s="55"/>
      <c r="G181" s="55">
        <f t="shared" si="2"/>
        <v>117705463.50000001</v>
      </c>
      <c r="H181" s="56"/>
      <c r="I181" s="78"/>
      <c r="J181" s="57"/>
      <c r="K181" s="57"/>
      <c r="L181" s="57"/>
      <c r="M181" s="57"/>
      <c r="N181" s="57"/>
      <c r="O181" s="57"/>
    </row>
    <row r="182" spans="2:15" ht="26.25">
      <c r="B182" s="50">
        <v>46298</v>
      </c>
      <c r="C182" s="110">
        <v>419992935</v>
      </c>
      <c r="D182" s="89" t="s">
        <v>13</v>
      </c>
      <c r="E182" s="90">
        <v>7000</v>
      </c>
      <c r="F182" s="55"/>
      <c r="G182" s="55">
        <f t="shared" si="2"/>
        <v>117712463.50000001</v>
      </c>
      <c r="H182" s="56"/>
      <c r="I182" s="78"/>
      <c r="J182" s="57"/>
      <c r="K182" s="57"/>
      <c r="L182" s="57"/>
      <c r="M182" s="57"/>
      <c r="N182" s="57"/>
      <c r="O182" s="57"/>
    </row>
    <row r="183" spans="2:15" ht="26.25">
      <c r="B183" s="50">
        <v>46298</v>
      </c>
      <c r="C183" s="110">
        <v>241475327</v>
      </c>
      <c r="D183" s="89" t="s">
        <v>13</v>
      </c>
      <c r="E183" s="90">
        <v>5000</v>
      </c>
      <c r="F183" s="55"/>
      <c r="G183" s="55">
        <f t="shared" si="2"/>
        <v>117717463.50000001</v>
      </c>
      <c r="H183" s="56"/>
      <c r="I183" s="78"/>
      <c r="J183" s="57"/>
      <c r="K183" s="57"/>
      <c r="L183" s="57"/>
      <c r="M183" s="57"/>
      <c r="N183" s="57"/>
      <c r="O183" s="57"/>
    </row>
    <row r="184" spans="2:15" ht="26.25">
      <c r="B184" s="50">
        <v>46329</v>
      </c>
      <c r="C184" s="51">
        <v>452400470171</v>
      </c>
      <c r="D184" s="89" t="s">
        <v>13</v>
      </c>
      <c r="E184" s="90">
        <v>262870</v>
      </c>
      <c r="F184" s="55"/>
      <c r="G184" s="55">
        <f t="shared" si="2"/>
        <v>117980333.50000001</v>
      </c>
      <c r="H184" s="56"/>
      <c r="I184" s="78"/>
      <c r="J184" s="57"/>
      <c r="K184" s="57"/>
      <c r="L184" s="57"/>
      <c r="M184" s="57"/>
      <c r="N184" s="57"/>
      <c r="O184" s="57"/>
    </row>
    <row r="185" spans="2:15" ht="26.25">
      <c r="B185" s="50">
        <v>46329</v>
      </c>
      <c r="C185" s="51">
        <v>420022324</v>
      </c>
      <c r="D185" s="89" t="s">
        <v>13</v>
      </c>
      <c r="E185" s="90">
        <v>11200</v>
      </c>
      <c r="F185" s="55"/>
      <c r="G185" s="55">
        <f t="shared" si="2"/>
        <v>117991533.50000001</v>
      </c>
      <c r="H185" s="56"/>
      <c r="I185" s="78"/>
      <c r="J185" s="57"/>
      <c r="K185" s="57"/>
      <c r="L185" s="57"/>
      <c r="M185" s="57"/>
      <c r="N185" s="57"/>
      <c r="O185" s="57"/>
    </row>
    <row r="186" spans="2:15" ht="26.25">
      <c r="B186" s="50">
        <v>46329</v>
      </c>
      <c r="C186" s="51">
        <v>452400543894</v>
      </c>
      <c r="D186" s="89" t="s">
        <v>13</v>
      </c>
      <c r="E186" s="90">
        <v>5000</v>
      </c>
      <c r="F186" s="55"/>
      <c r="G186" s="55">
        <f t="shared" si="2"/>
        <v>117996533.50000001</v>
      </c>
      <c r="H186" s="56"/>
      <c r="I186" s="78"/>
      <c r="J186" s="57"/>
      <c r="K186" s="57"/>
      <c r="L186" s="57"/>
      <c r="M186" s="57"/>
      <c r="N186" s="57"/>
      <c r="O186" s="57"/>
    </row>
    <row r="187" spans="2:15" ht="26.25">
      <c r="B187" s="50">
        <v>46329</v>
      </c>
      <c r="C187" s="51">
        <v>452400543151</v>
      </c>
      <c r="D187" s="89" t="s">
        <v>13</v>
      </c>
      <c r="E187" s="90">
        <v>8000</v>
      </c>
      <c r="F187" s="55"/>
      <c r="G187" s="55">
        <f t="shared" si="2"/>
        <v>118004533.50000001</v>
      </c>
      <c r="H187" s="56"/>
      <c r="I187" s="78"/>
      <c r="J187" s="57"/>
      <c r="K187" s="57"/>
      <c r="L187" s="57"/>
      <c r="M187" s="57"/>
      <c r="N187" s="57"/>
      <c r="O187" s="57"/>
    </row>
    <row r="188" spans="2:15" ht="26.25">
      <c r="B188" s="50">
        <v>46329</v>
      </c>
      <c r="C188" s="51">
        <v>420023669</v>
      </c>
      <c r="D188" s="89" t="s">
        <v>13</v>
      </c>
      <c r="E188" s="90">
        <v>6000</v>
      </c>
      <c r="F188" s="55"/>
      <c r="G188" s="55">
        <f t="shared" si="2"/>
        <v>118010533.50000001</v>
      </c>
      <c r="H188" s="56"/>
      <c r="I188" s="78"/>
      <c r="J188" s="57"/>
      <c r="K188" s="57"/>
      <c r="L188" s="57"/>
      <c r="M188" s="57"/>
      <c r="N188" s="57"/>
      <c r="O188" s="57"/>
    </row>
    <row r="189" spans="2:15" ht="26.25">
      <c r="B189" s="50">
        <v>46329</v>
      </c>
      <c r="C189" s="51">
        <v>241478359</v>
      </c>
      <c r="D189" s="89" t="s">
        <v>13</v>
      </c>
      <c r="E189" s="90">
        <v>9000</v>
      </c>
      <c r="F189" s="55"/>
      <c r="G189" s="55">
        <f t="shared" si="2"/>
        <v>118019533.50000001</v>
      </c>
      <c r="H189" s="56"/>
      <c r="I189" s="78"/>
      <c r="J189" s="57"/>
      <c r="K189" s="57"/>
      <c r="L189" s="57"/>
      <c r="M189" s="57"/>
      <c r="N189" s="57"/>
      <c r="O189" s="57"/>
    </row>
    <row r="190" spans="2:15" ht="26.25">
      <c r="B190" s="50">
        <v>46329</v>
      </c>
      <c r="C190" s="51">
        <v>420026058</v>
      </c>
      <c r="D190" s="89" t="s">
        <v>13</v>
      </c>
      <c r="E190" s="90">
        <v>13300</v>
      </c>
      <c r="F190" s="55"/>
      <c r="G190" s="55">
        <f t="shared" si="2"/>
        <v>118032833.50000001</v>
      </c>
      <c r="H190" s="56"/>
      <c r="I190" s="78"/>
      <c r="J190" s="57"/>
      <c r="K190" s="57"/>
      <c r="L190" s="57"/>
      <c r="M190" s="57"/>
      <c r="N190" s="57"/>
      <c r="O190" s="57"/>
    </row>
    <row r="191" spans="2:15" ht="26.25">
      <c r="B191" s="50">
        <v>46329</v>
      </c>
      <c r="C191" s="51">
        <v>420027951</v>
      </c>
      <c r="D191" s="89" t="s">
        <v>13</v>
      </c>
      <c r="E191" s="90">
        <v>9100</v>
      </c>
      <c r="F191" s="55"/>
      <c r="G191" s="55">
        <f t="shared" si="2"/>
        <v>118041933.50000001</v>
      </c>
      <c r="H191" s="56"/>
      <c r="I191" s="78"/>
      <c r="J191" s="57"/>
      <c r="K191" s="57"/>
      <c r="L191" s="57"/>
      <c r="M191" s="57"/>
      <c r="N191" s="57"/>
      <c r="O191" s="57"/>
    </row>
    <row r="192" spans="2:15" ht="26.25">
      <c r="B192" s="50">
        <v>46329</v>
      </c>
      <c r="C192" s="51">
        <v>420032264</v>
      </c>
      <c r="D192" s="89" t="s">
        <v>13</v>
      </c>
      <c r="E192" s="90">
        <v>8000</v>
      </c>
      <c r="F192" s="55"/>
      <c r="G192" s="55">
        <f t="shared" si="2"/>
        <v>118049933.50000001</v>
      </c>
      <c r="H192" s="56"/>
      <c r="I192" s="78"/>
      <c r="J192" s="57"/>
      <c r="K192" s="57"/>
      <c r="L192" s="57"/>
      <c r="M192" s="57"/>
      <c r="N192" s="57"/>
      <c r="O192" s="57"/>
    </row>
    <row r="193" spans="2:15" ht="26.25">
      <c r="B193" s="50">
        <v>46329</v>
      </c>
      <c r="C193" s="93">
        <v>170120033</v>
      </c>
      <c r="D193" s="89" t="s">
        <v>13</v>
      </c>
      <c r="E193" s="90">
        <v>5000</v>
      </c>
      <c r="F193" s="101"/>
      <c r="G193" s="55">
        <f t="shared" si="2"/>
        <v>118054933.50000001</v>
      </c>
      <c r="H193" s="56"/>
      <c r="I193" s="78"/>
      <c r="J193" s="57"/>
      <c r="K193" s="57"/>
      <c r="L193" s="57"/>
      <c r="M193" s="57"/>
      <c r="N193" s="57"/>
      <c r="O193" s="57"/>
    </row>
    <row r="194" spans="2:15" ht="26.25">
      <c r="B194" s="50">
        <v>46329</v>
      </c>
      <c r="C194" s="51">
        <v>420033961</v>
      </c>
      <c r="D194" s="89" t="s">
        <v>13</v>
      </c>
      <c r="E194" s="90">
        <v>6300</v>
      </c>
      <c r="F194" s="101"/>
      <c r="G194" s="55">
        <f t="shared" si="2"/>
        <v>118061233.50000001</v>
      </c>
      <c r="H194" s="56"/>
      <c r="I194" s="78"/>
      <c r="J194" s="57"/>
      <c r="K194" s="57"/>
      <c r="L194" s="57"/>
      <c r="M194" s="57"/>
      <c r="N194" s="57"/>
      <c r="O194" s="57"/>
    </row>
    <row r="195" spans="2:15" ht="26.25">
      <c r="B195" s="50">
        <v>46329</v>
      </c>
      <c r="C195" s="51">
        <v>452400430006</v>
      </c>
      <c r="D195" s="89" t="s">
        <v>13</v>
      </c>
      <c r="E195" s="90">
        <v>306100</v>
      </c>
      <c r="F195" s="91"/>
      <c r="G195" s="55">
        <f t="shared" si="2"/>
        <v>118367333.50000001</v>
      </c>
      <c r="H195" s="56"/>
      <c r="I195" s="78"/>
      <c r="J195" s="57"/>
      <c r="K195" s="57"/>
      <c r="L195" s="57"/>
      <c r="M195" s="57"/>
      <c r="N195" s="57"/>
      <c r="O195" s="57"/>
    </row>
    <row r="196" spans="2:15" ht="26.25">
      <c r="B196" s="50">
        <v>46329</v>
      </c>
      <c r="C196" s="51">
        <v>452400364654</v>
      </c>
      <c r="D196" s="89" t="s">
        <v>13</v>
      </c>
      <c r="E196" s="90">
        <v>8100</v>
      </c>
      <c r="F196" s="92"/>
      <c r="G196" s="55">
        <f t="shared" si="2"/>
        <v>118375433.50000001</v>
      </c>
      <c r="H196" s="56"/>
      <c r="I196" s="78"/>
      <c r="J196" s="57"/>
      <c r="K196" s="57"/>
      <c r="L196" s="57"/>
      <c r="M196" s="57"/>
      <c r="N196" s="57"/>
      <c r="O196" s="57"/>
    </row>
    <row r="197" spans="2:15" ht="26.25">
      <c r="B197" s="50">
        <v>46329</v>
      </c>
      <c r="C197" s="51">
        <v>241480020</v>
      </c>
      <c r="D197" s="89" t="s">
        <v>13</v>
      </c>
      <c r="E197" s="90">
        <v>5000</v>
      </c>
      <c r="F197" s="92"/>
      <c r="G197" s="55">
        <f t="shared" si="2"/>
        <v>118380433.50000001</v>
      </c>
      <c r="H197" s="56"/>
      <c r="I197" s="78"/>
      <c r="J197" s="57"/>
      <c r="K197" s="57"/>
      <c r="L197" s="57"/>
      <c r="M197" s="57"/>
      <c r="N197" s="57"/>
      <c r="O197" s="57"/>
    </row>
    <row r="198" spans="2:15" ht="26.25">
      <c r="B198" s="50">
        <v>46329</v>
      </c>
      <c r="C198" s="93">
        <v>5770030069</v>
      </c>
      <c r="D198" s="89" t="s">
        <v>13</v>
      </c>
      <c r="E198" s="90">
        <v>24300</v>
      </c>
      <c r="F198" s="55"/>
      <c r="G198" s="55">
        <f t="shared" si="2"/>
        <v>118404733.50000001</v>
      </c>
      <c r="H198" s="56"/>
      <c r="I198" s="78"/>
      <c r="J198" s="57"/>
      <c r="K198" s="57"/>
      <c r="L198" s="57"/>
      <c r="M198" s="57"/>
      <c r="N198" s="57"/>
      <c r="O198" s="57"/>
    </row>
    <row r="199" spans="2:15" ht="26.25">
      <c r="B199" s="50">
        <v>46329</v>
      </c>
      <c r="C199" s="93">
        <v>5280010195</v>
      </c>
      <c r="D199" s="89" t="s">
        <v>13</v>
      </c>
      <c r="E199" s="90">
        <v>12025</v>
      </c>
      <c r="F199" s="55"/>
      <c r="G199" s="55">
        <f t="shared" si="2"/>
        <v>118416758.50000001</v>
      </c>
      <c r="H199" s="56"/>
      <c r="I199" s="78"/>
      <c r="J199" s="57"/>
      <c r="K199" s="57"/>
      <c r="L199" s="57"/>
      <c r="M199" s="57"/>
      <c r="N199" s="57"/>
      <c r="O199" s="57"/>
    </row>
    <row r="200" spans="2:15" ht="26.25">
      <c r="B200" s="50">
        <v>46329</v>
      </c>
      <c r="C200" s="93">
        <v>5280010198</v>
      </c>
      <c r="D200" s="89" t="s">
        <v>13</v>
      </c>
      <c r="E200" s="90">
        <v>1200</v>
      </c>
      <c r="F200" s="55"/>
      <c r="G200" s="55">
        <f t="shared" si="2"/>
        <v>118417958.50000001</v>
      </c>
      <c r="H200" s="56"/>
      <c r="I200" s="78"/>
      <c r="J200" s="57"/>
      <c r="K200" s="57"/>
      <c r="L200" s="57"/>
      <c r="M200" s="57"/>
      <c r="N200" s="57"/>
      <c r="O200" s="57"/>
    </row>
    <row r="201" spans="2:15" ht="26.25">
      <c r="B201" s="50">
        <v>46329</v>
      </c>
      <c r="C201" s="51">
        <v>241480481</v>
      </c>
      <c r="D201" s="89" t="s">
        <v>13</v>
      </c>
      <c r="E201" s="90">
        <v>41000</v>
      </c>
      <c r="F201" s="55"/>
      <c r="G201" s="55">
        <f t="shared" si="2"/>
        <v>118458958.50000001</v>
      </c>
      <c r="H201" s="56"/>
      <c r="I201" s="78"/>
      <c r="J201" s="57"/>
      <c r="K201" s="57"/>
      <c r="L201" s="57"/>
      <c r="M201" s="57"/>
      <c r="N201" s="57"/>
      <c r="O201" s="57"/>
    </row>
    <row r="202" spans="2:15" ht="26.25">
      <c r="B202" s="50">
        <v>46329</v>
      </c>
      <c r="C202" s="51">
        <v>452400546897</v>
      </c>
      <c r="D202" s="89" t="s">
        <v>13</v>
      </c>
      <c r="E202" s="90">
        <v>84200</v>
      </c>
      <c r="F202" s="55"/>
      <c r="G202" s="55">
        <f t="shared" si="2"/>
        <v>118543158.50000001</v>
      </c>
      <c r="H202" s="56"/>
      <c r="I202" s="78"/>
      <c r="J202" s="57"/>
      <c r="K202" s="57"/>
      <c r="L202" s="57"/>
      <c r="M202" s="57"/>
      <c r="N202" s="57"/>
      <c r="O202" s="57"/>
    </row>
    <row r="203" spans="2:15" ht="26.25">
      <c r="B203" s="50">
        <v>46329</v>
      </c>
      <c r="C203" s="51">
        <v>452400540199</v>
      </c>
      <c r="D203" s="89" t="s">
        <v>13</v>
      </c>
      <c r="E203" s="90">
        <v>7000</v>
      </c>
      <c r="F203" s="55"/>
      <c r="G203" s="55">
        <f t="shared" si="2"/>
        <v>118550158.50000001</v>
      </c>
      <c r="H203" s="56"/>
      <c r="I203" s="78"/>
      <c r="J203" s="57"/>
      <c r="K203" s="57"/>
      <c r="L203" s="57"/>
      <c r="M203" s="57"/>
      <c r="N203" s="57"/>
      <c r="O203" s="57"/>
    </row>
    <row r="204" spans="2:15" ht="26.25">
      <c r="B204" s="50">
        <v>46329</v>
      </c>
      <c r="C204" s="93">
        <v>5770010116</v>
      </c>
      <c r="D204" s="89" t="s">
        <v>13</v>
      </c>
      <c r="E204" s="90">
        <v>54950</v>
      </c>
      <c r="F204" s="55"/>
      <c r="G204" s="55">
        <f t="shared" si="2"/>
        <v>118605108.50000001</v>
      </c>
      <c r="H204" s="56"/>
      <c r="I204" s="78"/>
      <c r="J204" s="57"/>
      <c r="K204" s="57"/>
      <c r="L204" s="57"/>
      <c r="M204" s="57"/>
      <c r="N204" s="57"/>
      <c r="O204" s="57"/>
    </row>
    <row r="205" spans="2:15" ht="26.25">
      <c r="B205" s="50">
        <v>46329</v>
      </c>
      <c r="C205" s="93">
        <v>5540010387</v>
      </c>
      <c r="D205" s="89" t="s">
        <v>13</v>
      </c>
      <c r="E205" s="90">
        <v>6000</v>
      </c>
      <c r="F205" s="55"/>
      <c r="G205" s="55">
        <f t="shared" si="2"/>
        <v>118611108.50000001</v>
      </c>
      <c r="H205" s="56"/>
      <c r="I205" s="78"/>
      <c r="J205" s="57"/>
      <c r="K205" s="57"/>
      <c r="L205" s="57"/>
      <c r="M205" s="57"/>
      <c r="N205" s="57"/>
      <c r="O205" s="57"/>
    </row>
    <row r="206" spans="2:15" ht="26.25">
      <c r="B206" s="50">
        <v>46329</v>
      </c>
      <c r="C206" s="51">
        <v>924148310</v>
      </c>
      <c r="D206" s="89" t="s">
        <v>13</v>
      </c>
      <c r="E206" s="90">
        <v>6300</v>
      </c>
      <c r="F206" s="55"/>
      <c r="G206" s="55">
        <f t="shared" ref="G206:G269" si="3">+G205+E206-F206</f>
        <v>118617408.50000001</v>
      </c>
      <c r="H206" s="56"/>
      <c r="I206" s="78"/>
      <c r="J206" s="57"/>
      <c r="K206" s="57"/>
      <c r="L206" s="57"/>
      <c r="M206" s="57"/>
      <c r="N206" s="57"/>
      <c r="O206" s="57"/>
    </row>
    <row r="207" spans="2:15" ht="26.25">
      <c r="B207" s="106">
        <v>46092</v>
      </c>
      <c r="C207" s="113" t="s">
        <v>35</v>
      </c>
      <c r="D207" s="108" t="s">
        <v>36</v>
      </c>
      <c r="E207" s="77"/>
      <c r="F207" s="114">
        <v>40707</v>
      </c>
      <c r="G207" s="55">
        <f t="shared" si="3"/>
        <v>118576701.50000001</v>
      </c>
      <c r="H207" s="56"/>
      <c r="I207" s="78"/>
      <c r="J207" s="57"/>
      <c r="K207" s="57"/>
      <c r="L207" s="57"/>
      <c r="M207" s="57"/>
      <c r="N207" s="57"/>
      <c r="O207" s="57"/>
    </row>
    <row r="208" spans="2:15" ht="47.25">
      <c r="B208" s="106">
        <v>46092</v>
      </c>
      <c r="C208" s="107">
        <v>316217</v>
      </c>
      <c r="D208" s="108" t="s">
        <v>14</v>
      </c>
      <c r="E208" s="86">
        <v>1500</v>
      </c>
      <c r="F208" s="109"/>
      <c r="G208" s="55">
        <f t="shared" si="3"/>
        <v>118578201.50000001</v>
      </c>
      <c r="H208" s="56"/>
      <c r="I208" s="78"/>
      <c r="J208" s="57"/>
      <c r="K208" s="57"/>
      <c r="L208" s="57"/>
      <c r="M208" s="57"/>
      <c r="N208" s="57"/>
      <c r="O208" s="57"/>
    </row>
    <row r="209" spans="2:15" ht="47.25">
      <c r="B209" s="106">
        <v>46092</v>
      </c>
      <c r="C209" s="107">
        <v>591239</v>
      </c>
      <c r="D209" s="108" t="s">
        <v>14</v>
      </c>
      <c r="E209" s="72">
        <v>600</v>
      </c>
      <c r="F209" s="115"/>
      <c r="G209" s="55">
        <f t="shared" si="3"/>
        <v>118578801.50000001</v>
      </c>
      <c r="H209" s="56"/>
      <c r="I209" s="78"/>
      <c r="J209" s="57"/>
      <c r="K209" s="57"/>
      <c r="L209" s="57"/>
      <c r="M209" s="57"/>
      <c r="N209" s="57"/>
      <c r="O209" s="57"/>
    </row>
    <row r="210" spans="2:15" ht="47.25">
      <c r="B210" s="106">
        <v>46092</v>
      </c>
      <c r="C210" s="107" t="s">
        <v>37</v>
      </c>
      <c r="D210" s="108" t="s">
        <v>14</v>
      </c>
      <c r="E210" s="72">
        <v>825</v>
      </c>
      <c r="F210" s="115"/>
      <c r="G210" s="55">
        <f t="shared" si="3"/>
        <v>118579626.50000001</v>
      </c>
      <c r="H210" s="56"/>
      <c r="I210" s="78"/>
      <c r="J210" s="57"/>
      <c r="K210" s="57"/>
      <c r="L210" s="57"/>
      <c r="M210" s="57"/>
      <c r="N210" s="57"/>
      <c r="O210" s="57"/>
    </row>
    <row r="211" spans="2:15" ht="47.25">
      <c r="B211" s="106">
        <v>46092</v>
      </c>
      <c r="C211" s="107">
        <v>634828</v>
      </c>
      <c r="D211" s="116" t="s">
        <v>14</v>
      </c>
      <c r="E211" s="86">
        <v>1500</v>
      </c>
      <c r="F211" s="101"/>
      <c r="G211" s="55">
        <f t="shared" si="3"/>
        <v>118581126.50000001</v>
      </c>
      <c r="H211" s="56"/>
      <c r="I211" s="78"/>
      <c r="J211" s="57"/>
      <c r="K211" s="57"/>
      <c r="L211" s="57"/>
      <c r="M211" s="57"/>
      <c r="N211" s="57"/>
      <c r="O211" s="57"/>
    </row>
    <row r="212" spans="2:15" ht="26.25">
      <c r="B212" s="106">
        <v>46092</v>
      </c>
      <c r="C212" s="117">
        <v>63426</v>
      </c>
      <c r="D212" s="118" t="s">
        <v>38</v>
      </c>
      <c r="E212" s="119">
        <v>1349654.73</v>
      </c>
      <c r="F212" s="55"/>
      <c r="G212" s="55">
        <f t="shared" si="3"/>
        <v>119930781.23000002</v>
      </c>
      <c r="H212" s="56"/>
      <c r="I212" s="78"/>
      <c r="J212" s="57"/>
      <c r="K212" s="57"/>
      <c r="L212" s="57"/>
      <c r="M212" s="57"/>
      <c r="N212" s="57"/>
      <c r="O212" s="57"/>
    </row>
    <row r="213" spans="2:15" ht="52.5">
      <c r="B213" s="106">
        <v>46093</v>
      </c>
      <c r="C213" s="120" t="s">
        <v>39</v>
      </c>
      <c r="D213" s="121" t="s">
        <v>40</v>
      </c>
      <c r="E213" s="77"/>
      <c r="F213" s="101">
        <v>102066.62</v>
      </c>
      <c r="G213" s="55">
        <f t="shared" si="3"/>
        <v>119828714.61000001</v>
      </c>
      <c r="H213" s="56"/>
      <c r="I213" s="78"/>
      <c r="J213" s="57"/>
      <c r="K213" s="57"/>
      <c r="L213" s="57"/>
      <c r="M213" s="57"/>
      <c r="N213" s="57"/>
      <c r="O213" s="57"/>
    </row>
    <row r="214" spans="2:15" ht="52.5">
      <c r="B214" s="106">
        <v>46093</v>
      </c>
      <c r="C214" s="120" t="s">
        <v>41</v>
      </c>
      <c r="D214" s="121" t="s">
        <v>18</v>
      </c>
      <c r="E214" s="77"/>
      <c r="F214" s="101">
        <v>4575</v>
      </c>
      <c r="G214" s="55">
        <f t="shared" si="3"/>
        <v>119824139.61000001</v>
      </c>
      <c r="H214" s="56"/>
      <c r="I214" s="78"/>
      <c r="J214" s="57"/>
      <c r="K214" s="57"/>
      <c r="L214" s="57"/>
      <c r="M214" s="57"/>
      <c r="N214" s="57"/>
      <c r="O214" s="57"/>
    </row>
    <row r="215" spans="2:15" ht="26.25">
      <c r="B215" s="106">
        <v>46093</v>
      </c>
      <c r="C215" s="120" t="s">
        <v>42</v>
      </c>
      <c r="D215" s="121" t="s">
        <v>43</v>
      </c>
      <c r="E215" s="77"/>
      <c r="F215" s="101">
        <v>298223.34999999998</v>
      </c>
      <c r="G215" s="55">
        <f t="shared" si="3"/>
        <v>119525916.26000002</v>
      </c>
      <c r="H215" s="56"/>
      <c r="I215" s="78"/>
      <c r="J215" s="57"/>
      <c r="K215" s="57"/>
      <c r="L215" s="57"/>
      <c r="M215" s="57"/>
      <c r="N215" s="57"/>
      <c r="O215" s="57"/>
    </row>
    <row r="216" spans="2:15" ht="26.25">
      <c r="B216" s="106">
        <v>46093</v>
      </c>
      <c r="C216" s="120" t="s">
        <v>44</v>
      </c>
      <c r="D216" s="121" t="s">
        <v>43</v>
      </c>
      <c r="E216" s="77"/>
      <c r="F216" s="101">
        <v>154000</v>
      </c>
      <c r="G216" s="55">
        <f t="shared" si="3"/>
        <v>119371916.26000002</v>
      </c>
      <c r="H216" s="56"/>
      <c r="I216" s="78"/>
      <c r="J216" s="57"/>
      <c r="K216" s="57"/>
      <c r="L216" s="57"/>
      <c r="M216" s="57"/>
      <c r="N216" s="57"/>
      <c r="O216" s="57"/>
    </row>
    <row r="217" spans="2:15" ht="47.25">
      <c r="B217" s="106">
        <v>46093</v>
      </c>
      <c r="C217" s="107">
        <v>99629</v>
      </c>
      <c r="D217" s="116" t="s">
        <v>14</v>
      </c>
      <c r="E217" s="72">
        <v>675</v>
      </c>
      <c r="F217" s="101"/>
      <c r="G217" s="55">
        <f t="shared" si="3"/>
        <v>119372591.26000002</v>
      </c>
      <c r="H217" s="56"/>
      <c r="I217" s="78"/>
      <c r="J217" s="57"/>
      <c r="K217" s="57"/>
      <c r="L217" s="57"/>
      <c r="M217" s="57"/>
      <c r="N217" s="57"/>
      <c r="O217" s="57"/>
    </row>
    <row r="218" spans="2:15" ht="47.25">
      <c r="B218" s="106">
        <v>46093</v>
      </c>
      <c r="C218" s="107">
        <v>717484</v>
      </c>
      <c r="D218" s="116" t="s">
        <v>14</v>
      </c>
      <c r="E218" s="72">
        <v>750</v>
      </c>
      <c r="F218" s="101"/>
      <c r="G218" s="55">
        <f t="shared" si="3"/>
        <v>119373341.26000002</v>
      </c>
      <c r="H218" s="56"/>
      <c r="I218" s="78"/>
      <c r="J218" s="57"/>
      <c r="K218" s="57"/>
      <c r="L218" s="57"/>
      <c r="M218" s="57"/>
      <c r="N218" s="57"/>
      <c r="O218" s="57"/>
    </row>
    <row r="219" spans="2:15" ht="47.25">
      <c r="B219" s="106">
        <v>46093</v>
      </c>
      <c r="C219" s="107">
        <v>765869</v>
      </c>
      <c r="D219" s="116" t="s">
        <v>14</v>
      </c>
      <c r="E219" s="72">
        <v>600</v>
      </c>
      <c r="F219" s="101"/>
      <c r="G219" s="55">
        <f t="shared" si="3"/>
        <v>119373941.26000002</v>
      </c>
      <c r="H219" s="56"/>
      <c r="I219" s="78"/>
      <c r="J219" s="57"/>
      <c r="K219" s="57"/>
      <c r="L219" s="57"/>
      <c r="M219" s="57"/>
      <c r="N219" s="57"/>
      <c r="O219" s="57"/>
    </row>
    <row r="220" spans="2:15" ht="47.25">
      <c r="B220" s="106">
        <v>46093</v>
      </c>
      <c r="C220" s="107">
        <v>125452</v>
      </c>
      <c r="D220" s="116" t="s">
        <v>14</v>
      </c>
      <c r="E220" s="72">
        <v>675</v>
      </c>
      <c r="F220" s="101"/>
      <c r="G220" s="55">
        <f t="shared" si="3"/>
        <v>119374616.26000002</v>
      </c>
      <c r="H220" s="56"/>
      <c r="I220" s="78"/>
      <c r="J220" s="57"/>
      <c r="K220" s="57"/>
      <c r="L220" s="57"/>
      <c r="M220" s="57"/>
      <c r="N220" s="57"/>
      <c r="O220" s="57"/>
    </row>
    <row r="221" spans="2:15" ht="70.5">
      <c r="B221" s="106">
        <v>46093</v>
      </c>
      <c r="C221" s="51">
        <v>42012917087</v>
      </c>
      <c r="D221" s="122" t="s">
        <v>45</v>
      </c>
      <c r="E221" s="123">
        <v>687977.35</v>
      </c>
      <c r="F221" s="55"/>
      <c r="G221" s="55">
        <f t="shared" si="3"/>
        <v>120062593.61000001</v>
      </c>
      <c r="H221" s="56"/>
      <c r="I221" s="78"/>
      <c r="J221" s="57"/>
      <c r="K221" s="57"/>
      <c r="L221" s="57"/>
      <c r="M221" s="57"/>
      <c r="N221" s="57"/>
      <c r="O221" s="57"/>
    </row>
    <row r="222" spans="2:15" ht="47.25">
      <c r="B222" s="106">
        <v>46093</v>
      </c>
      <c r="C222" s="51">
        <v>2.6031200577000998E+17</v>
      </c>
      <c r="D222" s="122" t="s">
        <v>46</v>
      </c>
      <c r="E222" s="123">
        <v>92</v>
      </c>
      <c r="F222" s="55"/>
      <c r="G222" s="55">
        <f t="shared" si="3"/>
        <v>120062685.61000001</v>
      </c>
      <c r="H222" s="56"/>
      <c r="I222" s="78"/>
      <c r="J222" s="57"/>
      <c r="K222" s="57"/>
      <c r="L222" s="57"/>
      <c r="M222" s="57"/>
      <c r="N222" s="57"/>
      <c r="O222" s="57"/>
    </row>
    <row r="223" spans="2:15" ht="26.25">
      <c r="B223" s="50">
        <v>46359</v>
      </c>
      <c r="C223" s="51">
        <v>452400470172</v>
      </c>
      <c r="D223" s="89" t="s">
        <v>13</v>
      </c>
      <c r="E223" s="124">
        <v>154230</v>
      </c>
      <c r="F223" s="55"/>
      <c r="G223" s="55">
        <f t="shared" si="3"/>
        <v>120216915.61000001</v>
      </c>
      <c r="H223" s="56"/>
      <c r="I223" s="78"/>
      <c r="J223" s="57"/>
      <c r="K223" s="57"/>
      <c r="L223" s="57"/>
      <c r="M223" s="57"/>
      <c r="N223" s="57"/>
      <c r="O223" s="57"/>
    </row>
    <row r="224" spans="2:15" ht="26.25">
      <c r="B224" s="50">
        <v>46359</v>
      </c>
      <c r="C224" s="51">
        <v>241484435</v>
      </c>
      <c r="D224" s="89" t="s">
        <v>13</v>
      </c>
      <c r="E224" s="124">
        <v>8000</v>
      </c>
      <c r="F224" s="55"/>
      <c r="G224" s="55">
        <f t="shared" si="3"/>
        <v>120224915.61000001</v>
      </c>
      <c r="H224" s="56"/>
      <c r="I224" s="78"/>
      <c r="J224" s="57"/>
      <c r="K224" s="57"/>
      <c r="L224" s="57"/>
      <c r="M224" s="57"/>
      <c r="N224" s="57"/>
      <c r="O224" s="57"/>
    </row>
    <row r="225" spans="2:15" ht="26.25">
      <c r="B225" s="50">
        <v>46359</v>
      </c>
      <c r="C225" s="51">
        <v>452400542713</v>
      </c>
      <c r="D225" s="89" t="s">
        <v>13</v>
      </c>
      <c r="E225" s="124">
        <v>15400</v>
      </c>
      <c r="F225" s="55"/>
      <c r="G225" s="55">
        <f t="shared" si="3"/>
        <v>120240315.61000001</v>
      </c>
      <c r="H225" s="56"/>
      <c r="I225" s="78"/>
      <c r="J225" s="57"/>
      <c r="K225" s="57"/>
      <c r="L225" s="57"/>
      <c r="M225" s="57"/>
      <c r="N225" s="57"/>
      <c r="O225" s="57"/>
    </row>
    <row r="226" spans="2:15" ht="26.25">
      <c r="B226" s="50">
        <v>46359</v>
      </c>
      <c r="C226" s="51">
        <v>452400540684</v>
      </c>
      <c r="D226" s="89" t="s">
        <v>13</v>
      </c>
      <c r="E226" s="124">
        <v>1112685</v>
      </c>
      <c r="F226" s="101"/>
      <c r="G226" s="55">
        <f t="shared" si="3"/>
        <v>121353000.61000001</v>
      </c>
      <c r="H226" s="56"/>
      <c r="I226" s="78"/>
      <c r="J226" s="57"/>
      <c r="K226" s="57"/>
      <c r="L226" s="57"/>
      <c r="M226" s="57"/>
      <c r="N226" s="57"/>
      <c r="O226" s="57"/>
    </row>
    <row r="227" spans="2:15" ht="26.25">
      <c r="B227" s="50">
        <v>46359</v>
      </c>
      <c r="C227" s="51">
        <v>420091429</v>
      </c>
      <c r="D227" s="89" t="s">
        <v>13</v>
      </c>
      <c r="E227" s="124">
        <v>5000</v>
      </c>
      <c r="F227" s="101"/>
      <c r="G227" s="55">
        <f t="shared" si="3"/>
        <v>121358000.61000001</v>
      </c>
      <c r="H227" s="56"/>
      <c r="I227" s="78"/>
      <c r="J227" s="57"/>
      <c r="K227" s="57"/>
      <c r="L227" s="57"/>
      <c r="M227" s="57"/>
      <c r="N227" s="57"/>
      <c r="O227" s="57"/>
    </row>
    <row r="228" spans="2:15" ht="26.25">
      <c r="B228" s="50">
        <v>46359</v>
      </c>
      <c r="C228" s="51">
        <v>420092058</v>
      </c>
      <c r="D228" s="89" t="s">
        <v>13</v>
      </c>
      <c r="E228" s="124">
        <v>9000</v>
      </c>
      <c r="F228" s="101"/>
      <c r="G228" s="55">
        <f t="shared" si="3"/>
        <v>121367000.61000001</v>
      </c>
      <c r="H228" s="56"/>
      <c r="I228" s="78"/>
      <c r="J228" s="57"/>
      <c r="K228" s="57"/>
      <c r="L228" s="57"/>
      <c r="M228" s="57"/>
      <c r="N228" s="57"/>
      <c r="O228" s="57"/>
    </row>
    <row r="229" spans="2:15" ht="26.25">
      <c r="B229" s="50">
        <v>46359</v>
      </c>
      <c r="C229" s="51">
        <v>420093510</v>
      </c>
      <c r="D229" s="89" t="s">
        <v>13</v>
      </c>
      <c r="E229" s="124">
        <v>18900</v>
      </c>
      <c r="F229" s="101"/>
      <c r="G229" s="55">
        <f t="shared" si="3"/>
        <v>121385900.61000001</v>
      </c>
      <c r="H229" s="56"/>
      <c r="I229" s="78"/>
      <c r="J229" s="57"/>
      <c r="K229" s="57"/>
      <c r="L229" s="57"/>
      <c r="M229" s="57"/>
      <c r="N229" s="57"/>
      <c r="O229" s="57"/>
    </row>
    <row r="230" spans="2:15" ht="26.25">
      <c r="B230" s="50">
        <v>46359</v>
      </c>
      <c r="C230" s="51">
        <v>420098615</v>
      </c>
      <c r="D230" s="89" t="s">
        <v>13</v>
      </c>
      <c r="E230" s="124">
        <v>50000</v>
      </c>
      <c r="F230" s="101"/>
      <c r="G230" s="55">
        <f t="shared" si="3"/>
        <v>121435900.61000001</v>
      </c>
      <c r="H230" s="56"/>
      <c r="I230" s="78"/>
      <c r="J230" s="57"/>
      <c r="K230" s="57"/>
      <c r="L230" s="57"/>
      <c r="M230" s="57"/>
      <c r="N230" s="57"/>
      <c r="O230" s="57"/>
    </row>
    <row r="231" spans="2:15" ht="26.25">
      <c r="B231" s="50">
        <v>46359</v>
      </c>
      <c r="C231" s="51">
        <v>452400430005</v>
      </c>
      <c r="D231" s="89" t="s">
        <v>13</v>
      </c>
      <c r="E231" s="125">
        <v>120</v>
      </c>
      <c r="F231" s="92"/>
      <c r="G231" s="55">
        <f t="shared" si="3"/>
        <v>121436020.61000001</v>
      </c>
      <c r="H231" s="56"/>
      <c r="I231" s="78"/>
      <c r="J231" s="57"/>
      <c r="K231" s="57"/>
      <c r="L231" s="57"/>
      <c r="M231" s="57"/>
      <c r="N231" s="57"/>
      <c r="O231" s="57"/>
    </row>
    <row r="232" spans="2:15" ht="26.25">
      <c r="B232" s="50">
        <v>46359</v>
      </c>
      <c r="C232" s="93">
        <v>5280010151</v>
      </c>
      <c r="D232" s="89" t="s">
        <v>13</v>
      </c>
      <c r="E232" s="124">
        <v>11400</v>
      </c>
      <c r="F232" s="55"/>
      <c r="G232" s="55">
        <f t="shared" si="3"/>
        <v>121447420.61000001</v>
      </c>
      <c r="H232" s="56"/>
      <c r="I232" s="78"/>
      <c r="J232" s="57"/>
      <c r="K232" s="57"/>
      <c r="L232" s="57"/>
      <c r="M232" s="57"/>
      <c r="N232" s="57"/>
      <c r="O232" s="57"/>
    </row>
    <row r="233" spans="2:15" ht="26.25">
      <c r="B233" s="50">
        <v>46359</v>
      </c>
      <c r="C233" s="51">
        <v>241486928</v>
      </c>
      <c r="D233" s="89" t="s">
        <v>13</v>
      </c>
      <c r="E233" s="124">
        <v>5000</v>
      </c>
      <c r="F233" s="126"/>
      <c r="G233" s="55">
        <f t="shared" si="3"/>
        <v>121452420.61000001</v>
      </c>
      <c r="H233" s="56"/>
      <c r="I233" s="78"/>
      <c r="J233" s="57"/>
      <c r="K233" s="57"/>
      <c r="L233" s="57"/>
      <c r="M233" s="57"/>
      <c r="N233" s="57"/>
      <c r="O233" s="57"/>
    </row>
    <row r="234" spans="2:15" ht="26.25">
      <c r="B234" s="50">
        <v>46359</v>
      </c>
      <c r="C234" s="51">
        <v>241486939</v>
      </c>
      <c r="D234" s="89" t="s">
        <v>13</v>
      </c>
      <c r="E234" s="124">
        <v>5000</v>
      </c>
      <c r="F234" s="126"/>
      <c r="G234" s="55">
        <f t="shared" si="3"/>
        <v>121457420.61000001</v>
      </c>
      <c r="H234" s="56"/>
      <c r="I234" s="78"/>
      <c r="J234" s="57"/>
      <c r="K234" s="57"/>
      <c r="L234" s="57"/>
      <c r="M234" s="57"/>
      <c r="N234" s="57"/>
      <c r="O234" s="57"/>
    </row>
    <row r="235" spans="2:15" ht="26.25">
      <c r="B235" s="50">
        <v>46359</v>
      </c>
      <c r="C235" s="51">
        <v>241486949</v>
      </c>
      <c r="D235" s="89" t="s">
        <v>13</v>
      </c>
      <c r="E235" s="124">
        <v>5000</v>
      </c>
      <c r="F235" s="92"/>
      <c r="G235" s="55">
        <f t="shared" si="3"/>
        <v>121462420.61000001</v>
      </c>
      <c r="H235" s="56"/>
      <c r="I235" s="78"/>
      <c r="J235" s="57"/>
      <c r="K235" s="57"/>
      <c r="L235" s="57"/>
      <c r="M235" s="57"/>
      <c r="N235" s="57"/>
      <c r="O235" s="57"/>
    </row>
    <row r="236" spans="2:15" ht="26.25">
      <c r="B236" s="50">
        <v>46359</v>
      </c>
      <c r="C236" s="51">
        <v>241486961</v>
      </c>
      <c r="D236" s="89" t="s">
        <v>13</v>
      </c>
      <c r="E236" s="124">
        <v>5000</v>
      </c>
      <c r="F236" s="55"/>
      <c r="G236" s="55">
        <f t="shared" si="3"/>
        <v>121467420.61000001</v>
      </c>
      <c r="H236" s="56"/>
      <c r="I236" s="78"/>
      <c r="J236" s="57"/>
      <c r="K236" s="57"/>
      <c r="L236" s="57"/>
      <c r="M236" s="57"/>
      <c r="N236" s="57"/>
      <c r="O236" s="57"/>
    </row>
    <row r="237" spans="2:15" ht="26.25">
      <c r="B237" s="50">
        <v>46359</v>
      </c>
      <c r="C237" s="51">
        <v>241486971</v>
      </c>
      <c r="D237" s="89" t="s">
        <v>13</v>
      </c>
      <c r="E237" s="124">
        <v>5000</v>
      </c>
      <c r="F237" s="55"/>
      <c r="G237" s="55">
        <f t="shared" si="3"/>
        <v>121472420.61000001</v>
      </c>
      <c r="H237" s="56"/>
      <c r="I237" s="78"/>
      <c r="J237" s="57"/>
      <c r="K237" s="57"/>
      <c r="L237" s="57"/>
      <c r="M237" s="57"/>
      <c r="N237" s="57"/>
      <c r="O237" s="57"/>
    </row>
    <row r="238" spans="2:15" ht="26.25">
      <c r="B238" s="50">
        <v>46359</v>
      </c>
      <c r="C238" s="51">
        <v>241486993</v>
      </c>
      <c r="D238" s="89" t="s">
        <v>13</v>
      </c>
      <c r="E238" s="124">
        <v>5000</v>
      </c>
      <c r="F238" s="55"/>
      <c r="G238" s="55">
        <f t="shared" si="3"/>
        <v>121477420.61000001</v>
      </c>
      <c r="H238" s="56"/>
      <c r="I238" s="78"/>
      <c r="J238" s="57"/>
      <c r="K238" s="57"/>
      <c r="L238" s="57"/>
      <c r="M238" s="57"/>
      <c r="N238" s="57"/>
      <c r="O238" s="57"/>
    </row>
    <row r="239" spans="2:15" ht="26.25">
      <c r="B239" s="50">
        <v>46359</v>
      </c>
      <c r="C239" s="51">
        <v>241487034</v>
      </c>
      <c r="D239" s="89" t="s">
        <v>13</v>
      </c>
      <c r="E239" s="124">
        <v>5000</v>
      </c>
      <c r="F239" s="55"/>
      <c r="G239" s="55">
        <f t="shared" si="3"/>
        <v>121482420.61000001</v>
      </c>
      <c r="H239" s="56"/>
      <c r="I239" s="78"/>
      <c r="J239" s="57"/>
      <c r="K239" s="57"/>
      <c r="L239" s="57"/>
      <c r="M239" s="57"/>
      <c r="N239" s="57"/>
      <c r="O239" s="57"/>
    </row>
    <row r="240" spans="2:15" ht="26.25">
      <c r="B240" s="50">
        <v>46359</v>
      </c>
      <c r="C240" s="51">
        <v>241487062</v>
      </c>
      <c r="D240" s="89" t="s">
        <v>13</v>
      </c>
      <c r="E240" s="124">
        <v>5000</v>
      </c>
      <c r="F240" s="55"/>
      <c r="G240" s="55">
        <f t="shared" si="3"/>
        <v>121487420.61000001</v>
      </c>
      <c r="H240" s="56"/>
      <c r="I240" s="78"/>
      <c r="J240" s="57"/>
      <c r="K240" s="57"/>
      <c r="L240" s="57"/>
      <c r="M240" s="57"/>
      <c r="N240" s="57"/>
      <c r="O240" s="57"/>
    </row>
    <row r="241" spans="2:15" ht="26.25">
      <c r="B241" s="50">
        <v>46359</v>
      </c>
      <c r="C241" s="51">
        <v>241487232</v>
      </c>
      <c r="D241" s="89" t="s">
        <v>13</v>
      </c>
      <c r="E241" s="124">
        <v>5000</v>
      </c>
      <c r="F241" s="92"/>
      <c r="G241" s="55">
        <f t="shared" si="3"/>
        <v>121492420.61000001</v>
      </c>
      <c r="H241" s="56"/>
      <c r="I241" s="78"/>
      <c r="J241" s="57"/>
      <c r="K241" s="57"/>
      <c r="L241" s="57"/>
      <c r="M241" s="57"/>
      <c r="N241" s="57"/>
      <c r="O241" s="57"/>
    </row>
    <row r="242" spans="2:15" ht="26.25">
      <c r="B242" s="50">
        <v>46359</v>
      </c>
      <c r="C242" s="51">
        <v>452400542127</v>
      </c>
      <c r="D242" s="89" t="s">
        <v>13</v>
      </c>
      <c r="E242" s="124">
        <v>17370</v>
      </c>
      <c r="F242" s="55"/>
      <c r="G242" s="55">
        <f t="shared" si="3"/>
        <v>121509790.61000001</v>
      </c>
      <c r="H242" s="56"/>
      <c r="I242" s="78"/>
      <c r="J242" s="57"/>
      <c r="K242" s="57"/>
      <c r="L242" s="57"/>
      <c r="M242" s="57"/>
      <c r="N242" s="57"/>
      <c r="O242" s="57"/>
    </row>
    <row r="243" spans="2:15" ht="26.25">
      <c r="B243" s="50">
        <v>46359</v>
      </c>
      <c r="C243" s="51">
        <v>452400548595</v>
      </c>
      <c r="D243" s="89" t="s">
        <v>13</v>
      </c>
      <c r="E243" s="124">
        <v>59750</v>
      </c>
      <c r="F243" s="55"/>
      <c r="G243" s="55">
        <f t="shared" si="3"/>
        <v>121569540.61000001</v>
      </c>
      <c r="H243" s="56"/>
      <c r="I243" s="78"/>
      <c r="J243" s="57"/>
      <c r="K243" s="57"/>
      <c r="L243" s="57"/>
      <c r="M243" s="57"/>
      <c r="N243" s="57"/>
      <c r="O243" s="57"/>
    </row>
    <row r="244" spans="2:15" ht="26.25">
      <c r="B244" s="50">
        <v>46359</v>
      </c>
      <c r="C244" s="51">
        <v>452400544752</v>
      </c>
      <c r="D244" s="89" t="s">
        <v>13</v>
      </c>
      <c r="E244" s="124">
        <v>91000</v>
      </c>
      <c r="F244" s="55"/>
      <c r="G244" s="55">
        <f t="shared" si="3"/>
        <v>121660540.61000001</v>
      </c>
      <c r="H244" s="56"/>
      <c r="I244" s="78"/>
      <c r="J244" s="57"/>
      <c r="K244" s="57"/>
      <c r="L244" s="57"/>
      <c r="M244" s="57"/>
      <c r="N244" s="57"/>
      <c r="O244" s="57"/>
    </row>
    <row r="245" spans="2:15" ht="26.25">
      <c r="B245" s="50">
        <v>46359</v>
      </c>
      <c r="C245" s="93">
        <v>5770010095</v>
      </c>
      <c r="D245" s="89" t="s">
        <v>13</v>
      </c>
      <c r="E245" s="124">
        <v>77000</v>
      </c>
      <c r="F245" s="55"/>
      <c r="G245" s="55">
        <f t="shared" si="3"/>
        <v>121737540.61000001</v>
      </c>
      <c r="H245" s="56"/>
      <c r="I245" s="78"/>
      <c r="J245" s="57"/>
      <c r="K245" s="57"/>
      <c r="L245" s="57"/>
      <c r="M245" s="57"/>
      <c r="N245" s="57"/>
      <c r="O245" s="57"/>
    </row>
    <row r="246" spans="2:15" ht="26.25">
      <c r="B246" s="50">
        <v>46359</v>
      </c>
      <c r="C246" s="93">
        <v>5770010099</v>
      </c>
      <c r="D246" s="89" t="s">
        <v>13</v>
      </c>
      <c r="E246" s="124">
        <v>92500</v>
      </c>
      <c r="F246" s="55"/>
      <c r="G246" s="55">
        <f t="shared" si="3"/>
        <v>121830040.61000001</v>
      </c>
      <c r="H246" s="56"/>
      <c r="I246" s="78"/>
      <c r="J246" s="57"/>
      <c r="K246" s="57"/>
      <c r="L246" s="57"/>
      <c r="M246" s="57"/>
      <c r="N246" s="57"/>
      <c r="O246" s="57"/>
    </row>
    <row r="247" spans="2:15" ht="26.25">
      <c r="B247" s="50">
        <v>46359</v>
      </c>
      <c r="C247" s="93">
        <v>3210010411</v>
      </c>
      <c r="D247" s="89" t="s">
        <v>13</v>
      </c>
      <c r="E247" s="124">
        <v>7000</v>
      </c>
      <c r="F247" s="94"/>
      <c r="G247" s="55">
        <f t="shared" si="3"/>
        <v>121837040.61000001</v>
      </c>
      <c r="H247" s="56"/>
      <c r="I247" s="78"/>
      <c r="J247" s="57"/>
      <c r="K247" s="57"/>
      <c r="L247" s="57"/>
      <c r="M247" s="57"/>
      <c r="N247" s="57"/>
      <c r="O247" s="57"/>
    </row>
    <row r="248" spans="2:15" ht="26.25">
      <c r="B248" s="127" t="s">
        <v>47</v>
      </c>
      <c r="C248" s="110">
        <v>452400470173</v>
      </c>
      <c r="D248" s="89" t="s">
        <v>13</v>
      </c>
      <c r="E248" s="125">
        <v>111841</v>
      </c>
      <c r="F248" s="95"/>
      <c r="G248" s="55">
        <f t="shared" si="3"/>
        <v>121948881.61000001</v>
      </c>
      <c r="H248" s="56"/>
      <c r="I248" s="78"/>
      <c r="J248" s="57"/>
      <c r="K248" s="57"/>
      <c r="L248" s="57"/>
      <c r="M248" s="57"/>
      <c r="N248" s="57"/>
      <c r="O248" s="57"/>
    </row>
    <row r="249" spans="2:15" ht="26.25">
      <c r="B249" s="127" t="s">
        <v>47</v>
      </c>
      <c r="C249" s="110">
        <v>241490940</v>
      </c>
      <c r="D249" s="89" t="s">
        <v>13</v>
      </c>
      <c r="E249" s="124">
        <v>5000</v>
      </c>
      <c r="F249" s="95"/>
      <c r="G249" s="55">
        <f t="shared" si="3"/>
        <v>121953881.61000001</v>
      </c>
      <c r="H249" s="56"/>
      <c r="I249" s="78"/>
      <c r="J249" s="57"/>
      <c r="K249" s="57"/>
      <c r="L249" s="57"/>
      <c r="M249" s="57"/>
      <c r="N249" s="57"/>
      <c r="O249" s="57"/>
    </row>
    <row r="250" spans="2:15" ht="26.25">
      <c r="B250" s="127" t="s">
        <v>47</v>
      </c>
      <c r="C250" s="110">
        <v>241490949</v>
      </c>
      <c r="D250" s="89" t="s">
        <v>13</v>
      </c>
      <c r="E250" s="124">
        <v>5000</v>
      </c>
      <c r="F250" s="55"/>
      <c r="G250" s="55">
        <f t="shared" si="3"/>
        <v>121958881.61000001</v>
      </c>
      <c r="H250" s="56"/>
      <c r="I250" s="78"/>
      <c r="J250" s="57"/>
      <c r="K250" s="57"/>
      <c r="L250" s="57"/>
      <c r="M250" s="57"/>
      <c r="N250" s="57"/>
      <c r="O250" s="57"/>
    </row>
    <row r="251" spans="2:15" ht="26.25">
      <c r="B251" s="127" t="s">
        <v>47</v>
      </c>
      <c r="C251" s="110">
        <v>241490956</v>
      </c>
      <c r="D251" s="89" t="s">
        <v>13</v>
      </c>
      <c r="E251" s="124">
        <v>5000</v>
      </c>
      <c r="F251" s="55"/>
      <c r="G251" s="55">
        <f t="shared" si="3"/>
        <v>121963881.61000001</v>
      </c>
      <c r="H251" s="56"/>
      <c r="I251" s="78"/>
      <c r="J251" s="57"/>
      <c r="K251" s="57"/>
      <c r="L251" s="57"/>
      <c r="M251" s="57"/>
      <c r="N251" s="57"/>
      <c r="O251" s="57"/>
    </row>
    <row r="252" spans="2:15" ht="26.25">
      <c r="B252" s="127" t="s">
        <v>47</v>
      </c>
      <c r="C252" s="110">
        <v>241490961</v>
      </c>
      <c r="D252" s="89" t="s">
        <v>13</v>
      </c>
      <c r="E252" s="124">
        <v>8000</v>
      </c>
      <c r="F252" s="91"/>
      <c r="G252" s="55">
        <f t="shared" si="3"/>
        <v>121971881.61000001</v>
      </c>
      <c r="H252" s="56"/>
      <c r="I252" s="78"/>
      <c r="J252" s="57"/>
      <c r="K252" s="57"/>
      <c r="L252" s="57"/>
      <c r="M252" s="57"/>
      <c r="N252" s="57"/>
      <c r="O252" s="57"/>
    </row>
    <row r="253" spans="2:15" ht="26.25">
      <c r="B253" s="127" t="s">
        <v>47</v>
      </c>
      <c r="C253" s="110">
        <v>452400545001</v>
      </c>
      <c r="D253" s="89" t="s">
        <v>13</v>
      </c>
      <c r="E253" s="124">
        <v>51720</v>
      </c>
      <c r="F253" s="91"/>
      <c r="G253" s="55">
        <f t="shared" si="3"/>
        <v>122023601.61000001</v>
      </c>
      <c r="H253" s="56"/>
      <c r="I253" s="78"/>
      <c r="J253" s="57"/>
      <c r="K253" s="57"/>
      <c r="L253" s="57"/>
      <c r="M253" s="57"/>
      <c r="N253" s="57"/>
      <c r="O253" s="57"/>
    </row>
    <row r="254" spans="2:15" ht="26.25">
      <c r="B254" s="127" t="s">
        <v>47</v>
      </c>
      <c r="C254" s="110">
        <v>452400543587</v>
      </c>
      <c r="D254" s="89" t="s">
        <v>13</v>
      </c>
      <c r="E254" s="124">
        <v>22200</v>
      </c>
      <c r="F254" s="91"/>
      <c r="G254" s="55">
        <f t="shared" si="3"/>
        <v>122045801.61000001</v>
      </c>
      <c r="H254" s="56"/>
      <c r="I254" s="78"/>
      <c r="J254" s="57"/>
      <c r="K254" s="57"/>
      <c r="L254" s="57"/>
      <c r="M254" s="57"/>
      <c r="N254" s="57"/>
      <c r="O254" s="57"/>
    </row>
    <row r="255" spans="2:15" ht="26.25">
      <c r="B255" s="127" t="s">
        <v>47</v>
      </c>
      <c r="C255" s="110">
        <v>241491625</v>
      </c>
      <c r="D255" s="89" t="s">
        <v>13</v>
      </c>
      <c r="E255" s="124">
        <v>3800</v>
      </c>
      <c r="F255" s="91"/>
      <c r="G255" s="55">
        <f t="shared" si="3"/>
        <v>122049601.61000001</v>
      </c>
      <c r="H255" s="56"/>
      <c r="I255" s="78"/>
      <c r="J255" s="57"/>
      <c r="K255" s="57"/>
      <c r="L255" s="57"/>
      <c r="M255" s="57"/>
      <c r="N255" s="57"/>
      <c r="O255" s="57"/>
    </row>
    <row r="256" spans="2:15" ht="26.25">
      <c r="B256" s="127" t="s">
        <v>47</v>
      </c>
      <c r="C256" s="110">
        <v>420170890</v>
      </c>
      <c r="D256" s="89" t="s">
        <v>13</v>
      </c>
      <c r="E256" s="124">
        <v>116600</v>
      </c>
      <c r="F256" s="91"/>
      <c r="G256" s="55">
        <f t="shared" si="3"/>
        <v>122166201.61000001</v>
      </c>
      <c r="H256" s="56"/>
      <c r="I256" s="78"/>
      <c r="J256" s="57"/>
      <c r="K256" s="57"/>
      <c r="L256" s="57"/>
      <c r="M256" s="57"/>
      <c r="N256" s="57"/>
      <c r="O256" s="57"/>
    </row>
    <row r="257" spans="2:15" ht="26.25">
      <c r="B257" s="127" t="s">
        <v>47</v>
      </c>
      <c r="C257" s="110">
        <v>5280020467</v>
      </c>
      <c r="D257" s="89" t="s">
        <v>13</v>
      </c>
      <c r="E257" s="128">
        <v>2750</v>
      </c>
      <c r="F257" s="91"/>
      <c r="G257" s="55">
        <f t="shared" si="3"/>
        <v>122168951.61000001</v>
      </c>
      <c r="H257" s="56"/>
      <c r="I257" s="78"/>
      <c r="J257" s="57"/>
      <c r="K257" s="57"/>
      <c r="L257" s="57"/>
      <c r="M257" s="57"/>
      <c r="N257" s="57"/>
      <c r="O257" s="57"/>
    </row>
    <row r="258" spans="2:15" ht="26.25">
      <c r="B258" s="127" t="s">
        <v>47</v>
      </c>
      <c r="C258" s="110">
        <v>5280020470</v>
      </c>
      <c r="D258" s="89" t="s">
        <v>13</v>
      </c>
      <c r="E258" s="124">
        <v>30800</v>
      </c>
      <c r="F258" s="91"/>
      <c r="G258" s="55">
        <f t="shared" si="3"/>
        <v>122199751.61000001</v>
      </c>
      <c r="H258" s="56"/>
      <c r="I258" s="78"/>
      <c r="J258" s="57"/>
      <c r="K258" s="57"/>
      <c r="L258" s="57"/>
      <c r="M258" s="57"/>
      <c r="N258" s="57"/>
      <c r="O258" s="57"/>
    </row>
    <row r="259" spans="2:15" ht="26.25">
      <c r="B259" s="127" t="s">
        <v>47</v>
      </c>
      <c r="C259" s="110">
        <v>452400541059</v>
      </c>
      <c r="D259" s="89" t="s">
        <v>13</v>
      </c>
      <c r="E259" s="124">
        <v>56070</v>
      </c>
      <c r="F259" s="91"/>
      <c r="G259" s="55">
        <f t="shared" si="3"/>
        <v>122255821.61000001</v>
      </c>
      <c r="H259" s="56"/>
      <c r="I259" s="78"/>
      <c r="J259" s="57"/>
      <c r="K259" s="57"/>
      <c r="L259" s="57"/>
      <c r="M259" s="57"/>
      <c r="N259" s="57"/>
      <c r="O259" s="57"/>
    </row>
    <row r="260" spans="2:15" ht="26.25">
      <c r="B260" s="127" t="s">
        <v>47</v>
      </c>
      <c r="C260" s="110">
        <v>452400541794</v>
      </c>
      <c r="D260" s="89" t="s">
        <v>13</v>
      </c>
      <c r="E260" s="124">
        <v>70000</v>
      </c>
      <c r="F260" s="91"/>
      <c r="G260" s="55">
        <f t="shared" si="3"/>
        <v>122325821.61000001</v>
      </c>
      <c r="H260" s="56"/>
      <c r="I260" s="78"/>
      <c r="J260" s="57"/>
      <c r="K260" s="57"/>
      <c r="L260" s="57"/>
      <c r="M260" s="57"/>
      <c r="N260" s="57"/>
      <c r="O260" s="57"/>
    </row>
    <row r="261" spans="2:15" ht="26.25">
      <c r="B261" s="127" t="s">
        <v>47</v>
      </c>
      <c r="C261" s="110">
        <v>452400545162</v>
      </c>
      <c r="D261" s="89" t="s">
        <v>13</v>
      </c>
      <c r="E261" s="124">
        <v>359160</v>
      </c>
      <c r="F261" s="91"/>
      <c r="G261" s="55">
        <f t="shared" si="3"/>
        <v>122684981.61000001</v>
      </c>
      <c r="H261" s="56"/>
      <c r="I261" s="78"/>
      <c r="J261" s="57"/>
      <c r="K261" s="57"/>
      <c r="L261" s="57"/>
      <c r="M261" s="57"/>
      <c r="N261" s="57"/>
      <c r="O261" s="57"/>
    </row>
    <row r="262" spans="2:15" ht="26.25">
      <c r="B262" s="127" t="s">
        <v>47</v>
      </c>
      <c r="C262" s="110">
        <v>452400544774</v>
      </c>
      <c r="D262" s="89" t="s">
        <v>13</v>
      </c>
      <c r="E262" s="124">
        <v>4965</v>
      </c>
      <c r="F262" s="91"/>
      <c r="G262" s="55">
        <f t="shared" si="3"/>
        <v>122689946.61000001</v>
      </c>
      <c r="H262" s="56"/>
      <c r="I262" s="78"/>
      <c r="J262" s="57"/>
      <c r="K262" s="57"/>
      <c r="L262" s="57"/>
      <c r="M262" s="57"/>
      <c r="N262" s="57"/>
      <c r="O262" s="57"/>
    </row>
    <row r="263" spans="2:15" ht="26.25">
      <c r="B263" s="127" t="s">
        <v>47</v>
      </c>
      <c r="C263" s="110">
        <v>241494551</v>
      </c>
      <c r="D263" s="89" t="s">
        <v>13</v>
      </c>
      <c r="E263" s="124">
        <v>5000</v>
      </c>
      <c r="F263" s="55"/>
      <c r="G263" s="55">
        <f t="shared" si="3"/>
        <v>122694946.61000001</v>
      </c>
      <c r="H263" s="56"/>
      <c r="I263" s="78"/>
      <c r="J263" s="57"/>
      <c r="K263" s="57"/>
      <c r="L263" s="57"/>
      <c r="M263" s="57"/>
      <c r="N263" s="57"/>
      <c r="O263" s="57"/>
    </row>
    <row r="264" spans="2:15" ht="26.25">
      <c r="B264" s="127" t="s">
        <v>47</v>
      </c>
      <c r="C264" s="110">
        <v>241494682</v>
      </c>
      <c r="D264" s="89" t="s">
        <v>13</v>
      </c>
      <c r="E264" s="124">
        <v>2800</v>
      </c>
      <c r="F264" s="55"/>
      <c r="G264" s="55">
        <f t="shared" si="3"/>
        <v>122697746.61000001</v>
      </c>
      <c r="H264" s="56"/>
      <c r="I264" s="78"/>
      <c r="J264" s="57"/>
      <c r="K264" s="57"/>
      <c r="L264" s="57"/>
      <c r="M264" s="57"/>
      <c r="N264" s="57"/>
      <c r="O264" s="57"/>
    </row>
    <row r="265" spans="2:15" ht="26.25">
      <c r="B265" s="127" t="s">
        <v>47</v>
      </c>
      <c r="C265" s="110">
        <v>5770010099</v>
      </c>
      <c r="D265" s="89" t="s">
        <v>13</v>
      </c>
      <c r="E265" s="124">
        <v>2100</v>
      </c>
      <c r="F265" s="91"/>
      <c r="G265" s="55">
        <f t="shared" si="3"/>
        <v>122699846.61000001</v>
      </c>
      <c r="H265" s="56"/>
      <c r="I265" s="78"/>
      <c r="J265" s="57"/>
      <c r="K265" s="57"/>
      <c r="L265" s="57"/>
      <c r="M265" s="57"/>
      <c r="N265" s="57"/>
      <c r="O265" s="57"/>
    </row>
    <row r="266" spans="2:15" ht="26.25">
      <c r="B266" s="127" t="s">
        <v>47</v>
      </c>
      <c r="C266" s="110">
        <v>452400430006</v>
      </c>
      <c r="D266" s="89" t="s">
        <v>13</v>
      </c>
      <c r="E266" s="124">
        <v>15625</v>
      </c>
      <c r="F266" s="91"/>
      <c r="G266" s="55">
        <f t="shared" si="3"/>
        <v>122715471.61000001</v>
      </c>
      <c r="H266" s="56"/>
      <c r="I266" s="78"/>
      <c r="J266" s="57"/>
      <c r="K266" s="57"/>
      <c r="L266" s="57"/>
      <c r="M266" s="57"/>
      <c r="N266" s="57"/>
      <c r="O266" s="57"/>
    </row>
    <row r="267" spans="2:15" ht="26.25">
      <c r="B267" s="127" t="s">
        <v>47</v>
      </c>
      <c r="C267" s="110">
        <v>241495020</v>
      </c>
      <c r="D267" s="89" t="s">
        <v>13</v>
      </c>
      <c r="E267" s="124">
        <v>5000</v>
      </c>
      <c r="F267" s="91"/>
      <c r="G267" s="55">
        <f t="shared" si="3"/>
        <v>122720471.61000001</v>
      </c>
      <c r="H267" s="56"/>
      <c r="I267" s="78"/>
      <c r="J267" s="57"/>
      <c r="K267" s="57"/>
      <c r="L267" s="57"/>
      <c r="M267" s="57"/>
      <c r="N267" s="57"/>
      <c r="O267" s="57"/>
    </row>
    <row r="268" spans="2:15" ht="27" thickBot="1">
      <c r="B268" s="127" t="s">
        <v>47</v>
      </c>
      <c r="C268" s="110">
        <v>241495040</v>
      </c>
      <c r="D268" s="89" t="s">
        <v>13</v>
      </c>
      <c r="E268" s="124">
        <v>5000</v>
      </c>
      <c r="F268" s="91"/>
      <c r="G268" s="55">
        <f t="shared" si="3"/>
        <v>122725471.61000001</v>
      </c>
      <c r="H268" s="56"/>
      <c r="I268" s="78"/>
      <c r="J268" s="57"/>
      <c r="K268" s="57"/>
      <c r="L268" s="57"/>
      <c r="M268" s="57"/>
      <c r="N268" s="57"/>
      <c r="O268" s="57"/>
    </row>
    <row r="269" spans="2:15" ht="27" thickBot="1">
      <c r="B269" s="127" t="s">
        <v>47</v>
      </c>
      <c r="C269" s="110">
        <v>420200696</v>
      </c>
      <c r="D269" s="89" t="s">
        <v>13</v>
      </c>
      <c r="E269" s="129">
        <v>1000</v>
      </c>
      <c r="F269" s="91"/>
      <c r="G269" s="55">
        <f t="shared" si="3"/>
        <v>122726471.61000001</v>
      </c>
      <c r="H269" s="56"/>
      <c r="I269" s="78"/>
      <c r="J269" s="57"/>
      <c r="K269" s="57"/>
      <c r="L269" s="57"/>
      <c r="M269" s="57"/>
      <c r="N269" s="57"/>
      <c r="O269" s="57"/>
    </row>
    <row r="270" spans="2:15" ht="78.75">
      <c r="B270" s="106">
        <v>46094</v>
      </c>
      <c r="C270" s="72" t="s">
        <v>48</v>
      </c>
      <c r="D270" s="121" t="s">
        <v>49</v>
      </c>
      <c r="E270" s="77"/>
      <c r="F270" s="130">
        <v>169920</v>
      </c>
      <c r="G270" s="55">
        <f t="shared" ref="G270:G333" si="4">+G269+E270-F270</f>
        <v>122556551.61000001</v>
      </c>
      <c r="H270" s="56"/>
      <c r="I270" s="78"/>
      <c r="J270" s="57"/>
      <c r="K270" s="57"/>
      <c r="L270" s="57"/>
      <c r="M270" s="57"/>
      <c r="N270" s="57"/>
      <c r="O270" s="57"/>
    </row>
    <row r="271" spans="2:15" ht="26.25">
      <c r="B271" s="106">
        <v>46094</v>
      </c>
      <c r="C271" s="113" t="s">
        <v>50</v>
      </c>
      <c r="D271" s="72" t="s">
        <v>51</v>
      </c>
      <c r="E271" s="77"/>
      <c r="F271" s="101">
        <v>6299.03</v>
      </c>
      <c r="G271" s="55">
        <f t="shared" si="4"/>
        <v>122550252.58000001</v>
      </c>
      <c r="H271" s="56"/>
      <c r="I271" s="78"/>
      <c r="J271" s="57"/>
      <c r="K271" s="57"/>
      <c r="L271" s="57"/>
      <c r="M271" s="57"/>
      <c r="N271" s="57"/>
      <c r="O271" s="57"/>
    </row>
    <row r="272" spans="2:15" ht="26.25">
      <c r="B272" s="106">
        <v>46094</v>
      </c>
      <c r="C272" s="113" t="s">
        <v>52</v>
      </c>
      <c r="D272" s="113" t="s">
        <v>53</v>
      </c>
      <c r="E272" s="77"/>
      <c r="F272" s="101">
        <v>5999.08</v>
      </c>
      <c r="G272" s="55">
        <f t="shared" si="4"/>
        <v>122544253.50000001</v>
      </c>
      <c r="H272" s="56"/>
      <c r="I272" s="78"/>
      <c r="J272" s="57"/>
      <c r="K272" s="57"/>
      <c r="L272" s="57"/>
      <c r="M272" s="57"/>
      <c r="N272" s="57"/>
      <c r="O272" s="57"/>
    </row>
    <row r="273" spans="2:15" ht="47.25">
      <c r="B273" s="106">
        <v>46094</v>
      </c>
      <c r="C273" s="113" t="s">
        <v>54</v>
      </c>
      <c r="D273" s="131" t="s">
        <v>55</v>
      </c>
      <c r="E273" s="72"/>
      <c r="F273" s="132">
        <v>30449.37</v>
      </c>
      <c r="G273" s="55">
        <f t="shared" si="4"/>
        <v>122513804.13000001</v>
      </c>
      <c r="H273" s="56"/>
      <c r="I273" s="78"/>
      <c r="J273" s="57"/>
      <c r="K273" s="57"/>
      <c r="L273" s="57"/>
      <c r="M273" s="57"/>
      <c r="N273" s="57"/>
      <c r="O273" s="57"/>
    </row>
    <row r="274" spans="2:15" ht="47.25">
      <c r="B274" s="106">
        <v>46094</v>
      </c>
      <c r="C274" s="113" t="s">
        <v>56</v>
      </c>
      <c r="D274" s="131" t="s">
        <v>57</v>
      </c>
      <c r="E274" s="72"/>
      <c r="F274" s="132">
        <v>1321500.3700000001</v>
      </c>
      <c r="G274" s="55">
        <f t="shared" si="4"/>
        <v>121192303.76000001</v>
      </c>
      <c r="H274" s="56"/>
      <c r="I274" s="78"/>
      <c r="J274" s="57"/>
      <c r="K274" s="57"/>
      <c r="L274" s="57"/>
      <c r="M274" s="57"/>
      <c r="N274" s="57"/>
      <c r="O274" s="57"/>
    </row>
    <row r="275" spans="2:15" ht="47.25">
      <c r="B275" s="106">
        <v>46094</v>
      </c>
      <c r="C275" s="107">
        <v>66202</v>
      </c>
      <c r="D275" s="116" t="s">
        <v>14</v>
      </c>
      <c r="E275" s="72">
        <v>825</v>
      </c>
      <c r="F275" s="101"/>
      <c r="G275" s="55">
        <f t="shared" si="4"/>
        <v>121193128.76000001</v>
      </c>
      <c r="H275" s="56"/>
      <c r="I275" s="78"/>
      <c r="J275" s="57"/>
      <c r="K275" s="57"/>
      <c r="L275" s="57"/>
      <c r="M275" s="57"/>
      <c r="N275" s="57"/>
      <c r="O275" s="57"/>
    </row>
    <row r="276" spans="2:15" ht="47.25">
      <c r="B276" s="106">
        <v>46094</v>
      </c>
      <c r="C276" s="107">
        <v>8895</v>
      </c>
      <c r="D276" s="116" t="s">
        <v>14</v>
      </c>
      <c r="E276" s="86">
        <v>1500</v>
      </c>
      <c r="F276" s="101"/>
      <c r="G276" s="55">
        <f t="shared" si="4"/>
        <v>121194628.76000001</v>
      </c>
      <c r="H276" s="56"/>
      <c r="I276" s="78"/>
      <c r="J276" s="57"/>
      <c r="K276" s="57"/>
      <c r="L276" s="57"/>
      <c r="M276" s="57"/>
      <c r="N276" s="57"/>
      <c r="O276" s="57"/>
    </row>
    <row r="277" spans="2:15" ht="47.25">
      <c r="B277" s="106">
        <v>46095</v>
      </c>
      <c r="C277" s="107">
        <v>111654</v>
      </c>
      <c r="D277" s="116" t="s">
        <v>14</v>
      </c>
      <c r="E277" s="72">
        <v>750</v>
      </c>
      <c r="F277" s="101"/>
      <c r="G277" s="55">
        <f t="shared" si="4"/>
        <v>121195378.76000001</v>
      </c>
      <c r="H277" s="56"/>
      <c r="I277" s="78"/>
      <c r="J277" s="57"/>
      <c r="K277" s="57"/>
      <c r="L277" s="57"/>
      <c r="M277" s="57"/>
      <c r="N277" s="57"/>
      <c r="O277" s="57"/>
    </row>
    <row r="278" spans="2:15" ht="26.25">
      <c r="B278" s="133">
        <v>46097</v>
      </c>
      <c r="C278" s="51">
        <v>452400470178</v>
      </c>
      <c r="D278" s="89" t="s">
        <v>13</v>
      </c>
      <c r="E278" s="124">
        <v>204767</v>
      </c>
      <c r="F278" s="92"/>
      <c r="G278" s="55">
        <f t="shared" si="4"/>
        <v>121400145.76000001</v>
      </c>
      <c r="H278" s="56"/>
      <c r="I278" s="78"/>
      <c r="J278" s="57"/>
      <c r="K278" s="57"/>
      <c r="L278" s="57"/>
      <c r="M278" s="57"/>
      <c r="N278" s="57"/>
      <c r="O278" s="57"/>
    </row>
    <row r="279" spans="2:15" ht="26.25">
      <c r="B279" s="133">
        <v>46097</v>
      </c>
      <c r="C279" s="51">
        <v>420211916</v>
      </c>
      <c r="D279" s="89" t="s">
        <v>13</v>
      </c>
      <c r="E279" s="124">
        <v>5600</v>
      </c>
      <c r="F279" s="91"/>
      <c r="G279" s="55">
        <f t="shared" si="4"/>
        <v>121405745.76000001</v>
      </c>
      <c r="H279" s="56"/>
      <c r="I279" s="78"/>
      <c r="J279" s="57"/>
      <c r="K279" s="57"/>
      <c r="L279" s="57"/>
      <c r="M279" s="57"/>
      <c r="N279" s="57"/>
      <c r="O279" s="57"/>
    </row>
    <row r="280" spans="2:15" ht="26.25">
      <c r="B280" s="133">
        <v>46097</v>
      </c>
      <c r="C280" s="51">
        <v>420245506</v>
      </c>
      <c r="D280" s="89" t="s">
        <v>13</v>
      </c>
      <c r="E280" s="124">
        <v>12600</v>
      </c>
      <c r="F280" s="91"/>
      <c r="G280" s="55">
        <f t="shared" si="4"/>
        <v>121418345.76000001</v>
      </c>
      <c r="H280" s="56"/>
      <c r="I280" s="78"/>
      <c r="J280" s="57"/>
      <c r="K280" s="57"/>
      <c r="L280" s="57"/>
      <c r="M280" s="57"/>
      <c r="N280" s="57"/>
      <c r="O280" s="57"/>
    </row>
    <row r="281" spans="2:15" ht="26.25">
      <c r="B281" s="133">
        <v>46097</v>
      </c>
      <c r="C281" s="51">
        <v>924151244</v>
      </c>
      <c r="D281" s="89" t="s">
        <v>13</v>
      </c>
      <c r="E281" s="124">
        <v>3200</v>
      </c>
      <c r="F281" s="134"/>
      <c r="G281" s="55">
        <f t="shared" si="4"/>
        <v>121421545.76000001</v>
      </c>
      <c r="H281" s="56"/>
      <c r="I281" s="78"/>
      <c r="J281" s="57"/>
      <c r="K281" s="57"/>
      <c r="L281" s="57"/>
      <c r="M281" s="57"/>
      <c r="N281" s="57"/>
      <c r="O281" s="57"/>
    </row>
    <row r="282" spans="2:15" ht="26.25">
      <c r="B282" s="133">
        <v>46097</v>
      </c>
      <c r="C282" s="51">
        <v>452400549378</v>
      </c>
      <c r="D282" s="89" t="s">
        <v>13</v>
      </c>
      <c r="E282" s="124">
        <v>12600</v>
      </c>
      <c r="F282" s="91"/>
      <c r="G282" s="55">
        <f t="shared" si="4"/>
        <v>121434145.76000001</v>
      </c>
      <c r="H282" s="56"/>
      <c r="I282" s="78"/>
      <c r="J282" s="57"/>
      <c r="K282" s="57"/>
      <c r="L282" s="57"/>
      <c r="M282" s="57"/>
      <c r="N282" s="57"/>
      <c r="O282" s="57"/>
    </row>
    <row r="283" spans="2:15" ht="26.25">
      <c r="B283" s="133">
        <v>46097</v>
      </c>
      <c r="C283" s="51">
        <v>452400543373</v>
      </c>
      <c r="D283" s="89" t="s">
        <v>13</v>
      </c>
      <c r="E283" s="124">
        <v>12000</v>
      </c>
      <c r="F283" s="91"/>
      <c r="G283" s="55">
        <f t="shared" si="4"/>
        <v>121446145.76000001</v>
      </c>
      <c r="H283" s="56"/>
      <c r="I283" s="78"/>
      <c r="J283" s="57"/>
      <c r="K283" s="57"/>
      <c r="L283" s="57"/>
      <c r="M283" s="57"/>
      <c r="N283" s="57"/>
      <c r="O283" s="57"/>
    </row>
    <row r="284" spans="2:15" ht="26.25">
      <c r="B284" s="133">
        <v>46097</v>
      </c>
      <c r="C284" s="51">
        <v>452400542131</v>
      </c>
      <c r="D284" s="89" t="s">
        <v>13</v>
      </c>
      <c r="E284" s="124">
        <v>2800</v>
      </c>
      <c r="F284" s="91"/>
      <c r="G284" s="55">
        <f t="shared" si="4"/>
        <v>121448945.76000001</v>
      </c>
      <c r="H284" s="56"/>
      <c r="I284" s="78"/>
      <c r="J284" s="57"/>
      <c r="K284" s="57"/>
      <c r="L284" s="57"/>
      <c r="M284" s="57"/>
      <c r="N284" s="57"/>
      <c r="O284" s="57"/>
    </row>
    <row r="285" spans="2:15" ht="26.25">
      <c r="B285" s="133">
        <v>46097</v>
      </c>
      <c r="C285" s="51">
        <v>420294468</v>
      </c>
      <c r="D285" s="89" t="s">
        <v>13</v>
      </c>
      <c r="E285" s="124">
        <v>10000</v>
      </c>
      <c r="F285" s="92"/>
      <c r="G285" s="55">
        <f t="shared" si="4"/>
        <v>121458945.76000001</v>
      </c>
      <c r="H285" s="56"/>
      <c r="I285" s="78"/>
      <c r="J285" s="57"/>
      <c r="K285" s="57"/>
      <c r="L285" s="57"/>
      <c r="M285" s="57"/>
      <c r="N285" s="57"/>
      <c r="O285" s="57"/>
    </row>
    <row r="286" spans="2:15" ht="26.25">
      <c r="B286" s="133">
        <v>46097</v>
      </c>
      <c r="C286" s="51">
        <v>241513879</v>
      </c>
      <c r="D286" s="89" t="s">
        <v>13</v>
      </c>
      <c r="E286" s="124">
        <v>8000</v>
      </c>
      <c r="F286" s="92"/>
      <c r="G286" s="55">
        <f t="shared" si="4"/>
        <v>121466945.76000001</v>
      </c>
      <c r="H286" s="56"/>
      <c r="I286" s="78"/>
      <c r="J286" s="57"/>
      <c r="K286" s="57"/>
      <c r="L286" s="57"/>
      <c r="M286" s="57"/>
      <c r="N286" s="57"/>
      <c r="O286" s="57"/>
    </row>
    <row r="287" spans="2:15" ht="26.25">
      <c r="B287" s="133">
        <v>46097</v>
      </c>
      <c r="C287" s="51">
        <v>420301434</v>
      </c>
      <c r="D287" s="89" t="s">
        <v>13</v>
      </c>
      <c r="E287" s="124">
        <v>8000</v>
      </c>
      <c r="F287" s="92"/>
      <c r="G287" s="55">
        <f t="shared" si="4"/>
        <v>121474945.76000001</v>
      </c>
      <c r="H287" s="56"/>
      <c r="I287" s="78"/>
      <c r="J287" s="57"/>
      <c r="K287" s="57"/>
      <c r="L287" s="57"/>
      <c r="M287" s="57"/>
      <c r="N287" s="57"/>
      <c r="O287" s="57"/>
    </row>
    <row r="288" spans="2:15" ht="26.25">
      <c r="B288" s="133">
        <v>46097</v>
      </c>
      <c r="C288" s="51">
        <v>924151533</v>
      </c>
      <c r="D288" s="89" t="s">
        <v>13</v>
      </c>
      <c r="E288" s="124">
        <v>482200</v>
      </c>
      <c r="F288" s="91"/>
      <c r="G288" s="55">
        <f t="shared" si="4"/>
        <v>121957145.76000001</v>
      </c>
      <c r="H288" s="56"/>
      <c r="I288" s="78"/>
      <c r="J288" s="57"/>
      <c r="K288" s="57"/>
      <c r="L288" s="57"/>
      <c r="M288" s="57"/>
      <c r="N288" s="57"/>
      <c r="O288" s="57"/>
    </row>
    <row r="289" spans="2:15" ht="26.25">
      <c r="B289" s="133">
        <v>46097</v>
      </c>
      <c r="C289" s="51">
        <v>452400542005</v>
      </c>
      <c r="D289" s="89" t="s">
        <v>13</v>
      </c>
      <c r="E289" s="124">
        <v>3800</v>
      </c>
      <c r="F289" s="91"/>
      <c r="G289" s="55">
        <f t="shared" si="4"/>
        <v>121960945.76000001</v>
      </c>
      <c r="H289" s="56"/>
      <c r="I289" s="78"/>
      <c r="J289" s="57"/>
      <c r="K289" s="57"/>
      <c r="L289" s="57"/>
      <c r="M289" s="57"/>
      <c r="N289" s="57"/>
      <c r="O289" s="57"/>
    </row>
    <row r="290" spans="2:15" ht="26.25">
      <c r="B290" s="133">
        <v>46097</v>
      </c>
      <c r="C290" s="51">
        <v>452400542006</v>
      </c>
      <c r="D290" s="89" t="s">
        <v>13</v>
      </c>
      <c r="E290" s="124">
        <v>3800</v>
      </c>
      <c r="F290" s="91"/>
      <c r="G290" s="55">
        <f t="shared" si="4"/>
        <v>121964745.76000001</v>
      </c>
      <c r="H290" s="56"/>
      <c r="I290" s="78"/>
      <c r="J290" s="57"/>
      <c r="K290" s="57"/>
      <c r="L290" s="57"/>
      <c r="M290" s="57"/>
      <c r="N290" s="57"/>
      <c r="O290" s="57"/>
    </row>
    <row r="291" spans="2:15" ht="26.25">
      <c r="B291" s="133">
        <v>46097</v>
      </c>
      <c r="C291" s="51">
        <v>452400542007</v>
      </c>
      <c r="D291" s="89" t="s">
        <v>13</v>
      </c>
      <c r="E291" s="124">
        <v>6800</v>
      </c>
      <c r="F291" s="95"/>
      <c r="G291" s="55">
        <f t="shared" si="4"/>
        <v>121971545.76000001</v>
      </c>
      <c r="H291" s="56"/>
      <c r="I291" s="78"/>
      <c r="J291" s="57"/>
      <c r="K291" s="57"/>
      <c r="L291" s="57"/>
      <c r="M291" s="57"/>
      <c r="N291" s="57"/>
      <c r="O291" s="57"/>
    </row>
    <row r="292" spans="2:15" ht="26.25">
      <c r="B292" s="133">
        <v>46097</v>
      </c>
      <c r="C292" s="51">
        <v>452400542008</v>
      </c>
      <c r="D292" s="89" t="s">
        <v>13</v>
      </c>
      <c r="E292" s="124">
        <v>3800</v>
      </c>
      <c r="F292" s="95"/>
      <c r="G292" s="55">
        <f t="shared" si="4"/>
        <v>121975345.76000001</v>
      </c>
      <c r="H292" s="56"/>
      <c r="I292" s="78"/>
      <c r="J292" s="57"/>
      <c r="K292" s="57"/>
      <c r="L292" s="57"/>
      <c r="M292" s="57"/>
      <c r="N292" s="57"/>
      <c r="O292" s="57"/>
    </row>
    <row r="293" spans="2:15" ht="26.25">
      <c r="B293" s="133">
        <v>46097</v>
      </c>
      <c r="C293" s="93">
        <v>5280010268</v>
      </c>
      <c r="D293" s="89" t="s">
        <v>13</v>
      </c>
      <c r="E293" s="124">
        <v>16600</v>
      </c>
      <c r="F293" s="55"/>
      <c r="G293" s="55">
        <f t="shared" si="4"/>
        <v>121991945.76000001</v>
      </c>
      <c r="H293" s="56"/>
      <c r="I293" s="78"/>
      <c r="J293" s="57"/>
      <c r="K293" s="57"/>
      <c r="L293" s="57"/>
      <c r="M293" s="57"/>
      <c r="N293" s="57"/>
      <c r="O293" s="57"/>
    </row>
    <row r="294" spans="2:15" ht="26.25">
      <c r="B294" s="133">
        <v>46097</v>
      </c>
      <c r="C294" s="93">
        <v>5280010271</v>
      </c>
      <c r="D294" s="89" t="s">
        <v>13</v>
      </c>
      <c r="E294" s="124">
        <v>2100</v>
      </c>
      <c r="F294" s="55"/>
      <c r="G294" s="55">
        <f t="shared" si="4"/>
        <v>121994045.76000001</v>
      </c>
      <c r="H294" s="56"/>
      <c r="I294" s="78"/>
      <c r="J294" s="57"/>
      <c r="K294" s="57"/>
      <c r="L294" s="57"/>
      <c r="M294" s="57"/>
      <c r="N294" s="57"/>
      <c r="O294" s="57"/>
    </row>
    <row r="295" spans="2:15" ht="26.25">
      <c r="B295" s="133">
        <v>46097</v>
      </c>
      <c r="C295" s="51">
        <v>452400545999</v>
      </c>
      <c r="D295" s="89" t="s">
        <v>13</v>
      </c>
      <c r="E295" s="125">
        <v>670</v>
      </c>
      <c r="F295" s="55"/>
      <c r="G295" s="55">
        <f t="shared" si="4"/>
        <v>121994715.76000001</v>
      </c>
      <c r="H295" s="56"/>
      <c r="I295" s="78"/>
      <c r="J295" s="57"/>
      <c r="K295" s="57"/>
      <c r="L295" s="57"/>
      <c r="M295" s="57"/>
      <c r="N295" s="57"/>
      <c r="O295" s="57"/>
    </row>
    <row r="296" spans="2:15" ht="26.25">
      <c r="B296" s="133">
        <v>46097</v>
      </c>
      <c r="C296" s="51">
        <v>420322079</v>
      </c>
      <c r="D296" s="89" t="s">
        <v>13</v>
      </c>
      <c r="E296" s="124">
        <v>8000</v>
      </c>
      <c r="F296" s="55"/>
      <c r="G296" s="55">
        <f t="shared" si="4"/>
        <v>122002715.76000001</v>
      </c>
      <c r="H296" s="56"/>
      <c r="I296" s="78"/>
      <c r="J296" s="57"/>
      <c r="K296" s="57"/>
      <c r="L296" s="57"/>
      <c r="M296" s="57"/>
      <c r="N296" s="57"/>
      <c r="O296" s="57"/>
    </row>
    <row r="297" spans="2:15" ht="26.25">
      <c r="B297" s="133">
        <v>46097</v>
      </c>
      <c r="C297" s="93">
        <v>1800100796</v>
      </c>
      <c r="D297" s="89" t="s">
        <v>13</v>
      </c>
      <c r="E297" s="124">
        <v>3850</v>
      </c>
      <c r="F297" s="55"/>
      <c r="G297" s="55">
        <f t="shared" si="4"/>
        <v>122006565.76000001</v>
      </c>
      <c r="H297" s="56"/>
      <c r="I297" s="78"/>
      <c r="J297" s="57"/>
      <c r="K297" s="57"/>
      <c r="L297" s="57"/>
      <c r="M297" s="57"/>
      <c r="N297" s="57"/>
      <c r="O297" s="57"/>
    </row>
    <row r="298" spans="2:15" ht="26.25">
      <c r="B298" s="133">
        <v>46097</v>
      </c>
      <c r="C298" s="51">
        <v>241516298</v>
      </c>
      <c r="D298" s="89" t="s">
        <v>13</v>
      </c>
      <c r="E298" s="124">
        <v>8000</v>
      </c>
      <c r="F298" s="55"/>
      <c r="G298" s="55">
        <f t="shared" si="4"/>
        <v>122014565.76000001</v>
      </c>
      <c r="H298" s="56"/>
      <c r="I298" s="78"/>
      <c r="J298" s="57"/>
      <c r="K298" s="57"/>
      <c r="L298" s="57"/>
      <c r="M298" s="57"/>
      <c r="N298" s="57"/>
      <c r="O298" s="57"/>
    </row>
    <row r="299" spans="2:15" ht="26.25">
      <c r="B299" s="133">
        <v>46097</v>
      </c>
      <c r="C299" s="93">
        <v>5770010347</v>
      </c>
      <c r="D299" s="89" t="s">
        <v>13</v>
      </c>
      <c r="E299" s="124">
        <v>77200</v>
      </c>
      <c r="F299" s="55"/>
      <c r="G299" s="55">
        <f t="shared" si="4"/>
        <v>122091765.76000001</v>
      </c>
      <c r="H299" s="56"/>
      <c r="I299" s="78"/>
      <c r="J299" s="57"/>
      <c r="K299" s="57"/>
      <c r="L299" s="57"/>
      <c r="M299" s="57"/>
      <c r="N299" s="57"/>
      <c r="O299" s="57"/>
    </row>
    <row r="300" spans="2:15" ht="26.25">
      <c r="B300" s="133">
        <v>46097</v>
      </c>
      <c r="C300" s="93">
        <v>5770010350</v>
      </c>
      <c r="D300" s="89" t="s">
        <v>13</v>
      </c>
      <c r="E300" s="124">
        <v>400600</v>
      </c>
      <c r="F300" s="55"/>
      <c r="G300" s="55">
        <f t="shared" si="4"/>
        <v>122492365.76000001</v>
      </c>
      <c r="H300" s="56"/>
      <c r="I300" s="78"/>
      <c r="J300" s="57"/>
      <c r="K300" s="57"/>
      <c r="L300" s="57"/>
      <c r="M300" s="57"/>
      <c r="N300" s="57"/>
      <c r="O300" s="57"/>
    </row>
    <row r="301" spans="2:15" ht="26.25">
      <c r="B301" s="133">
        <v>46097</v>
      </c>
      <c r="C301" s="51">
        <v>420331202</v>
      </c>
      <c r="D301" s="89" t="s">
        <v>13</v>
      </c>
      <c r="E301" s="124">
        <v>3000</v>
      </c>
      <c r="F301" s="55"/>
      <c r="G301" s="55">
        <f t="shared" si="4"/>
        <v>122495365.76000001</v>
      </c>
      <c r="H301" s="56"/>
      <c r="I301" s="78"/>
      <c r="J301" s="57"/>
      <c r="K301" s="57"/>
      <c r="L301" s="57"/>
      <c r="M301" s="57"/>
      <c r="N301" s="57"/>
      <c r="O301" s="57"/>
    </row>
    <row r="302" spans="2:15" ht="26.25">
      <c r="B302" s="133">
        <v>46097</v>
      </c>
      <c r="C302" s="51">
        <v>241518144</v>
      </c>
      <c r="D302" s="89" t="s">
        <v>13</v>
      </c>
      <c r="E302" s="124">
        <v>1000</v>
      </c>
      <c r="F302" s="55"/>
      <c r="G302" s="55">
        <f t="shared" si="4"/>
        <v>122496365.76000001</v>
      </c>
      <c r="H302" s="56"/>
      <c r="I302" s="78"/>
      <c r="J302" s="57"/>
      <c r="K302" s="57"/>
      <c r="L302" s="57"/>
      <c r="M302" s="57"/>
      <c r="N302" s="57"/>
      <c r="O302" s="57"/>
    </row>
    <row r="303" spans="2:15" ht="47.25">
      <c r="B303" s="106">
        <v>46097</v>
      </c>
      <c r="C303" s="107">
        <v>7192</v>
      </c>
      <c r="D303" s="116" t="s">
        <v>14</v>
      </c>
      <c r="E303" s="72">
        <v>900</v>
      </c>
      <c r="F303" s="101"/>
      <c r="G303" s="55">
        <f t="shared" si="4"/>
        <v>122497265.76000001</v>
      </c>
      <c r="H303" s="56"/>
      <c r="I303" s="78"/>
      <c r="J303" s="57"/>
      <c r="K303" s="57"/>
      <c r="L303" s="57"/>
      <c r="M303" s="57"/>
      <c r="N303" s="57"/>
      <c r="O303" s="57"/>
    </row>
    <row r="304" spans="2:15" ht="47.25">
      <c r="B304" s="133">
        <v>46098</v>
      </c>
      <c r="C304" s="113" t="s">
        <v>58</v>
      </c>
      <c r="D304" s="116" t="s">
        <v>59</v>
      </c>
      <c r="E304" s="77"/>
      <c r="F304" s="135">
        <v>30000</v>
      </c>
      <c r="G304" s="55">
        <f t="shared" si="4"/>
        <v>122467265.76000001</v>
      </c>
      <c r="H304" s="56"/>
      <c r="I304" s="78"/>
      <c r="J304" s="57"/>
      <c r="K304" s="57"/>
      <c r="L304" s="57"/>
      <c r="M304" s="57"/>
      <c r="N304" s="57"/>
      <c r="O304" s="57"/>
    </row>
    <row r="305" spans="2:15" ht="70.5">
      <c r="B305" s="133">
        <v>46098</v>
      </c>
      <c r="C305" s="113" t="s">
        <v>60</v>
      </c>
      <c r="D305" s="116" t="s">
        <v>61</v>
      </c>
      <c r="E305" s="77"/>
      <c r="F305" s="135">
        <v>1499691.5</v>
      </c>
      <c r="G305" s="55">
        <f t="shared" si="4"/>
        <v>120967574.26000001</v>
      </c>
      <c r="H305" s="56"/>
      <c r="I305" s="78"/>
      <c r="J305" s="57"/>
      <c r="K305" s="57"/>
      <c r="L305" s="57"/>
      <c r="M305" s="57"/>
      <c r="N305" s="57"/>
      <c r="O305" s="57"/>
    </row>
    <row r="306" spans="2:15" ht="117">
      <c r="B306" s="133">
        <v>46098</v>
      </c>
      <c r="C306" s="113" t="s">
        <v>62</v>
      </c>
      <c r="D306" s="116" t="s">
        <v>63</v>
      </c>
      <c r="E306" s="77"/>
      <c r="F306" s="101">
        <v>75520</v>
      </c>
      <c r="G306" s="55">
        <f t="shared" si="4"/>
        <v>120892054.26000001</v>
      </c>
      <c r="H306" s="56"/>
      <c r="I306" s="78"/>
      <c r="J306" s="57"/>
      <c r="K306" s="57"/>
      <c r="L306" s="57"/>
      <c r="M306" s="57"/>
      <c r="N306" s="57"/>
      <c r="O306" s="57"/>
    </row>
    <row r="307" spans="2:15" ht="93.75">
      <c r="B307" s="133">
        <v>46098</v>
      </c>
      <c r="C307" s="113" t="s">
        <v>64</v>
      </c>
      <c r="D307" s="116" t="s">
        <v>65</v>
      </c>
      <c r="E307" s="77"/>
      <c r="F307" s="135">
        <v>122716.29</v>
      </c>
      <c r="G307" s="55">
        <f t="shared" si="4"/>
        <v>120769337.97</v>
      </c>
      <c r="H307" s="56"/>
      <c r="I307" s="78"/>
      <c r="J307" s="57"/>
      <c r="K307" s="57"/>
      <c r="L307" s="57"/>
      <c r="M307" s="57"/>
      <c r="N307" s="57"/>
      <c r="O307" s="57"/>
    </row>
    <row r="308" spans="2:15" ht="26.25">
      <c r="B308" s="133">
        <v>46098</v>
      </c>
      <c r="C308" s="51">
        <v>452400470166</v>
      </c>
      <c r="D308" s="89" t="s">
        <v>13</v>
      </c>
      <c r="E308" s="90">
        <v>76460.25</v>
      </c>
      <c r="F308" s="55"/>
      <c r="G308" s="55">
        <f t="shared" si="4"/>
        <v>120845798.22</v>
      </c>
      <c r="H308" s="56"/>
      <c r="I308" s="78"/>
      <c r="J308" s="57"/>
      <c r="K308" s="57"/>
      <c r="L308" s="57"/>
      <c r="M308" s="57"/>
      <c r="N308" s="57"/>
      <c r="O308" s="57"/>
    </row>
    <row r="309" spans="2:15" ht="26.25">
      <c r="B309" s="133">
        <v>46098</v>
      </c>
      <c r="C309" s="51">
        <v>452400548746</v>
      </c>
      <c r="D309" s="89" t="s">
        <v>13</v>
      </c>
      <c r="E309" s="90">
        <v>4000</v>
      </c>
      <c r="F309" s="55"/>
      <c r="G309" s="55">
        <f t="shared" si="4"/>
        <v>120849798.22</v>
      </c>
      <c r="H309" s="56"/>
      <c r="I309" s="78"/>
      <c r="J309" s="57"/>
      <c r="K309" s="57"/>
      <c r="L309" s="57"/>
      <c r="M309" s="57"/>
      <c r="N309" s="57"/>
      <c r="O309" s="57"/>
    </row>
    <row r="310" spans="2:15" ht="26.25">
      <c r="B310" s="133">
        <v>46098</v>
      </c>
      <c r="C310" s="51">
        <v>452400549488</v>
      </c>
      <c r="D310" s="89" t="s">
        <v>13</v>
      </c>
      <c r="E310" s="90">
        <v>171000</v>
      </c>
      <c r="F310" s="55"/>
      <c r="G310" s="55">
        <f t="shared" si="4"/>
        <v>121020798.22</v>
      </c>
      <c r="H310" s="56"/>
      <c r="I310" s="78"/>
      <c r="J310" s="57"/>
      <c r="K310" s="57"/>
      <c r="L310" s="57"/>
      <c r="M310" s="57"/>
      <c r="N310" s="57"/>
      <c r="O310" s="57"/>
    </row>
    <row r="311" spans="2:15" ht="26.25">
      <c r="B311" s="133">
        <v>46098</v>
      </c>
      <c r="C311" s="51">
        <v>452400430005</v>
      </c>
      <c r="D311" s="89" t="s">
        <v>13</v>
      </c>
      <c r="E311" s="96">
        <v>120</v>
      </c>
      <c r="F311" s="55"/>
      <c r="G311" s="55">
        <f t="shared" si="4"/>
        <v>121020918.22</v>
      </c>
      <c r="H311" s="56"/>
      <c r="I311" s="78"/>
      <c r="J311" s="57"/>
      <c r="K311" s="57"/>
      <c r="L311" s="57"/>
      <c r="M311" s="57"/>
      <c r="N311" s="57"/>
      <c r="O311" s="57"/>
    </row>
    <row r="312" spans="2:15" ht="26.25">
      <c r="B312" s="133">
        <v>46098</v>
      </c>
      <c r="C312" s="51">
        <v>241522097</v>
      </c>
      <c r="D312" s="89" t="s">
        <v>13</v>
      </c>
      <c r="E312" s="90">
        <v>8000</v>
      </c>
      <c r="F312" s="55"/>
      <c r="G312" s="55">
        <f t="shared" si="4"/>
        <v>121028918.22</v>
      </c>
      <c r="H312" s="56"/>
      <c r="I312" s="78"/>
      <c r="J312" s="57"/>
      <c r="K312" s="57"/>
      <c r="L312" s="57"/>
      <c r="M312" s="57"/>
      <c r="N312" s="57"/>
      <c r="O312" s="57"/>
    </row>
    <row r="313" spans="2:15" ht="26.25">
      <c r="B313" s="133">
        <v>46098</v>
      </c>
      <c r="C313" s="51">
        <v>420369272</v>
      </c>
      <c r="D313" s="89" t="s">
        <v>13</v>
      </c>
      <c r="E313" s="90">
        <v>3500</v>
      </c>
      <c r="F313" s="55"/>
      <c r="G313" s="55">
        <f t="shared" si="4"/>
        <v>121032418.22</v>
      </c>
      <c r="H313" s="56"/>
      <c r="I313" s="78"/>
      <c r="J313" s="57"/>
      <c r="K313" s="57"/>
      <c r="L313" s="57"/>
      <c r="M313" s="57"/>
      <c r="N313" s="57"/>
      <c r="O313" s="57"/>
    </row>
    <row r="314" spans="2:15" ht="26.25">
      <c r="B314" s="133">
        <v>46098</v>
      </c>
      <c r="C314" s="51">
        <v>420371891</v>
      </c>
      <c r="D314" s="89" t="s">
        <v>13</v>
      </c>
      <c r="E314" s="90">
        <v>8000</v>
      </c>
      <c r="F314" s="55"/>
      <c r="G314" s="55">
        <f t="shared" si="4"/>
        <v>121040418.22</v>
      </c>
      <c r="H314" s="56"/>
      <c r="I314" s="78"/>
      <c r="J314" s="57"/>
      <c r="K314" s="57"/>
      <c r="L314" s="57"/>
      <c r="M314" s="57"/>
      <c r="N314" s="57"/>
      <c r="O314" s="57"/>
    </row>
    <row r="315" spans="2:15" ht="26.25">
      <c r="B315" s="133">
        <v>46098</v>
      </c>
      <c r="C315" s="93">
        <v>3810020084</v>
      </c>
      <c r="D315" s="89" t="s">
        <v>13</v>
      </c>
      <c r="E315" s="90">
        <v>3000</v>
      </c>
      <c r="F315" s="55"/>
      <c r="G315" s="55">
        <f t="shared" si="4"/>
        <v>121043418.22</v>
      </c>
      <c r="H315" s="56"/>
      <c r="I315" s="78"/>
      <c r="J315" s="57"/>
      <c r="K315" s="57"/>
      <c r="L315" s="57"/>
      <c r="M315" s="57"/>
      <c r="N315" s="57"/>
      <c r="O315" s="57"/>
    </row>
    <row r="316" spans="2:15" ht="26.25">
      <c r="B316" s="133">
        <v>46098</v>
      </c>
      <c r="C316" s="51">
        <v>452400365808</v>
      </c>
      <c r="D316" s="89" t="s">
        <v>13</v>
      </c>
      <c r="E316" s="90">
        <v>16800</v>
      </c>
      <c r="F316" s="92"/>
      <c r="G316" s="55">
        <f t="shared" si="4"/>
        <v>121060218.22</v>
      </c>
      <c r="H316" s="56"/>
      <c r="I316" s="78"/>
      <c r="J316" s="57"/>
      <c r="K316" s="57"/>
      <c r="L316" s="57"/>
      <c r="M316" s="57"/>
      <c r="N316" s="57"/>
      <c r="O316" s="57"/>
    </row>
    <row r="317" spans="2:15" ht="26.25">
      <c r="B317" s="133">
        <v>46098</v>
      </c>
      <c r="C317" s="93">
        <v>5280010285</v>
      </c>
      <c r="D317" s="89" t="s">
        <v>13</v>
      </c>
      <c r="E317" s="90">
        <v>10100</v>
      </c>
      <c r="F317" s="92"/>
      <c r="G317" s="55">
        <f t="shared" si="4"/>
        <v>121070318.22</v>
      </c>
      <c r="H317" s="56"/>
      <c r="I317" s="78"/>
      <c r="J317" s="57"/>
      <c r="K317" s="57"/>
      <c r="L317" s="57"/>
      <c r="M317" s="57"/>
      <c r="N317" s="57"/>
      <c r="O317" s="57"/>
    </row>
    <row r="318" spans="2:15" ht="26.25">
      <c r="B318" s="133">
        <v>46098</v>
      </c>
      <c r="C318" s="51">
        <v>452400541258</v>
      </c>
      <c r="D318" s="89" t="s">
        <v>13</v>
      </c>
      <c r="E318" s="90">
        <v>29000</v>
      </c>
      <c r="F318" s="91"/>
      <c r="G318" s="55">
        <f t="shared" si="4"/>
        <v>121099318.22</v>
      </c>
      <c r="H318" s="56"/>
      <c r="I318" s="78"/>
      <c r="J318" s="57"/>
      <c r="K318" s="57"/>
      <c r="L318" s="57"/>
      <c r="M318" s="57"/>
      <c r="N318" s="57"/>
      <c r="O318" s="57"/>
    </row>
    <row r="319" spans="2:15" ht="26.25">
      <c r="B319" s="133">
        <v>46098</v>
      </c>
      <c r="C319" s="51">
        <v>452400548833</v>
      </c>
      <c r="D319" s="89" t="s">
        <v>13</v>
      </c>
      <c r="E319" s="90">
        <v>96400</v>
      </c>
      <c r="F319" s="55"/>
      <c r="G319" s="55">
        <f t="shared" si="4"/>
        <v>121195718.22</v>
      </c>
      <c r="H319" s="56"/>
      <c r="I319" s="78"/>
      <c r="J319" s="57"/>
      <c r="K319" s="57"/>
      <c r="L319" s="57"/>
      <c r="M319" s="57"/>
      <c r="N319" s="57"/>
      <c r="O319" s="57"/>
    </row>
    <row r="320" spans="2:15" ht="26.25">
      <c r="B320" s="133">
        <v>46098</v>
      </c>
      <c r="C320" s="51">
        <v>452400541468</v>
      </c>
      <c r="D320" s="89" t="s">
        <v>13</v>
      </c>
      <c r="E320" s="90">
        <v>5000</v>
      </c>
      <c r="F320" s="55"/>
      <c r="G320" s="55">
        <f t="shared" si="4"/>
        <v>121200718.22</v>
      </c>
      <c r="H320" s="56"/>
      <c r="I320" s="78"/>
      <c r="J320" s="57"/>
      <c r="K320" s="57"/>
      <c r="L320" s="57"/>
      <c r="M320" s="57"/>
      <c r="N320" s="57"/>
      <c r="O320" s="57"/>
    </row>
    <row r="321" spans="2:15" ht="26.25">
      <c r="B321" s="133">
        <v>46098</v>
      </c>
      <c r="C321" s="51">
        <v>241524353</v>
      </c>
      <c r="D321" s="89" t="s">
        <v>13</v>
      </c>
      <c r="E321" s="90">
        <v>8000</v>
      </c>
      <c r="F321" s="91"/>
      <c r="G321" s="55">
        <f t="shared" si="4"/>
        <v>121208718.22</v>
      </c>
      <c r="H321" s="56"/>
      <c r="I321" s="78"/>
      <c r="J321" s="57"/>
      <c r="K321" s="57"/>
      <c r="L321" s="57"/>
      <c r="M321" s="57"/>
      <c r="N321" s="57"/>
      <c r="O321" s="57"/>
    </row>
    <row r="322" spans="2:15" ht="26.25">
      <c r="B322" s="133">
        <v>46098</v>
      </c>
      <c r="C322" s="93">
        <v>5770010170</v>
      </c>
      <c r="D322" s="89" t="s">
        <v>13</v>
      </c>
      <c r="E322" s="90">
        <v>79600</v>
      </c>
      <c r="F322" s="55"/>
      <c r="G322" s="55">
        <f t="shared" si="4"/>
        <v>121288318.22</v>
      </c>
      <c r="H322" s="56"/>
      <c r="I322" s="78"/>
      <c r="J322" s="57"/>
      <c r="K322" s="57"/>
      <c r="L322" s="57"/>
      <c r="M322" s="57"/>
      <c r="N322" s="57"/>
      <c r="O322" s="57"/>
    </row>
    <row r="323" spans="2:15" ht="26.25">
      <c r="B323" s="133">
        <v>46098</v>
      </c>
      <c r="C323" s="51">
        <v>241524446</v>
      </c>
      <c r="D323" s="89" t="s">
        <v>13</v>
      </c>
      <c r="E323" s="90">
        <v>8000</v>
      </c>
      <c r="F323" s="55"/>
      <c r="G323" s="55">
        <f t="shared" si="4"/>
        <v>121296318.22</v>
      </c>
      <c r="H323" s="56"/>
      <c r="I323" s="78"/>
      <c r="J323" s="57"/>
      <c r="K323" s="57"/>
      <c r="L323" s="57"/>
      <c r="M323" s="57"/>
      <c r="N323" s="57"/>
      <c r="O323" s="57"/>
    </row>
    <row r="324" spans="2:15" ht="26.25">
      <c r="B324" s="133">
        <v>46098</v>
      </c>
      <c r="C324" s="51">
        <v>241524455</v>
      </c>
      <c r="D324" s="89" t="s">
        <v>13</v>
      </c>
      <c r="E324" s="90">
        <v>8000</v>
      </c>
      <c r="F324" s="55"/>
      <c r="G324" s="55">
        <f t="shared" si="4"/>
        <v>121304318.22</v>
      </c>
      <c r="H324" s="56"/>
      <c r="I324" s="78"/>
      <c r="J324" s="57"/>
      <c r="K324" s="57"/>
      <c r="L324" s="57"/>
      <c r="M324" s="57"/>
      <c r="N324" s="57"/>
      <c r="O324" s="57"/>
    </row>
    <row r="325" spans="2:15" ht="26.25">
      <c r="B325" s="133">
        <v>46098</v>
      </c>
      <c r="C325" s="51">
        <v>942039162</v>
      </c>
      <c r="D325" s="89" t="s">
        <v>13</v>
      </c>
      <c r="E325" s="90">
        <v>4900</v>
      </c>
      <c r="F325" s="55"/>
      <c r="G325" s="55">
        <f t="shared" si="4"/>
        <v>121309218.22</v>
      </c>
      <c r="H325" s="56"/>
      <c r="I325" s="78"/>
      <c r="J325" s="57"/>
      <c r="K325" s="57"/>
      <c r="L325" s="57"/>
      <c r="M325" s="57"/>
      <c r="N325" s="57"/>
      <c r="O325" s="57"/>
    </row>
    <row r="326" spans="2:15" ht="26.25">
      <c r="B326" s="133">
        <v>46098</v>
      </c>
      <c r="C326" s="93">
        <v>2860020616</v>
      </c>
      <c r="D326" s="89" t="s">
        <v>13</v>
      </c>
      <c r="E326" s="90">
        <v>8000</v>
      </c>
      <c r="F326" s="55"/>
      <c r="G326" s="55">
        <f t="shared" si="4"/>
        <v>121317218.22</v>
      </c>
      <c r="H326" s="56"/>
      <c r="I326" s="78"/>
      <c r="J326" s="57"/>
      <c r="K326" s="57"/>
      <c r="L326" s="57"/>
      <c r="M326" s="57"/>
      <c r="N326" s="57"/>
      <c r="O326" s="57"/>
    </row>
    <row r="327" spans="2:15" ht="26.25">
      <c r="B327" s="133">
        <v>46098</v>
      </c>
      <c r="C327" s="117">
        <v>37301</v>
      </c>
      <c r="D327" s="118" t="s">
        <v>66</v>
      </c>
      <c r="E327" s="55">
        <v>5625326</v>
      </c>
      <c r="F327" s="91"/>
      <c r="G327" s="55">
        <f t="shared" si="4"/>
        <v>126942544.22</v>
      </c>
      <c r="H327" s="56"/>
      <c r="I327" s="78"/>
      <c r="J327" s="57"/>
      <c r="K327" s="57"/>
      <c r="L327" s="57"/>
      <c r="M327" s="57"/>
      <c r="N327" s="57"/>
      <c r="O327" s="57"/>
    </row>
    <row r="328" spans="2:15" ht="26.25">
      <c r="B328" s="133">
        <v>46099</v>
      </c>
      <c r="C328" s="51">
        <v>452400470174</v>
      </c>
      <c r="D328" s="89" t="s">
        <v>13</v>
      </c>
      <c r="E328" s="90">
        <v>43650</v>
      </c>
      <c r="F328" s="55"/>
      <c r="G328" s="55">
        <f t="shared" si="4"/>
        <v>126986194.22</v>
      </c>
      <c r="H328" s="56"/>
      <c r="I328" s="78"/>
      <c r="J328" s="57"/>
      <c r="K328" s="57"/>
      <c r="L328" s="57"/>
      <c r="M328" s="57"/>
      <c r="N328" s="57"/>
      <c r="O328" s="57"/>
    </row>
    <row r="329" spans="2:15" ht="26.25">
      <c r="B329" s="133">
        <v>46099</v>
      </c>
      <c r="C329" s="93">
        <v>3230020127</v>
      </c>
      <c r="D329" s="89" t="s">
        <v>13</v>
      </c>
      <c r="E329" s="90">
        <v>8000</v>
      </c>
      <c r="F329" s="55"/>
      <c r="G329" s="55">
        <f t="shared" si="4"/>
        <v>126994194.22</v>
      </c>
      <c r="H329" s="56"/>
      <c r="I329" s="78"/>
      <c r="J329" s="57"/>
      <c r="K329" s="57"/>
      <c r="L329" s="57"/>
      <c r="M329" s="57"/>
      <c r="N329" s="57"/>
      <c r="O329" s="57"/>
    </row>
    <row r="330" spans="2:15" ht="26.25">
      <c r="B330" s="133">
        <v>46099</v>
      </c>
      <c r="C330" s="93">
        <v>3230020130</v>
      </c>
      <c r="D330" s="89" t="s">
        <v>13</v>
      </c>
      <c r="E330" s="90">
        <v>8000</v>
      </c>
      <c r="F330" s="55"/>
      <c r="G330" s="55">
        <f t="shared" si="4"/>
        <v>127002194.22</v>
      </c>
      <c r="H330" s="56"/>
      <c r="I330" s="78"/>
      <c r="J330" s="78"/>
      <c r="K330" s="78"/>
      <c r="L330" s="78"/>
      <c r="M330" s="78"/>
      <c r="N330" s="78"/>
      <c r="O330" s="78"/>
    </row>
    <row r="331" spans="2:15" ht="26.25">
      <c r="B331" s="133">
        <v>46099</v>
      </c>
      <c r="C331" s="51">
        <v>452400430006</v>
      </c>
      <c r="D331" s="89" t="s">
        <v>13</v>
      </c>
      <c r="E331" s="90">
        <v>319900</v>
      </c>
      <c r="F331" s="55"/>
      <c r="G331" s="55">
        <f t="shared" si="4"/>
        <v>127322094.22</v>
      </c>
      <c r="H331" s="56"/>
      <c r="I331" s="78"/>
      <c r="J331" s="78"/>
      <c r="K331" s="78"/>
      <c r="L331" s="78"/>
      <c r="M331" s="78"/>
      <c r="N331" s="78"/>
      <c r="O331" s="78"/>
    </row>
    <row r="332" spans="2:15" ht="26.25">
      <c r="B332" s="133">
        <v>46099</v>
      </c>
      <c r="C332" s="51">
        <v>452400544726</v>
      </c>
      <c r="D332" s="89" t="s">
        <v>13</v>
      </c>
      <c r="E332" s="90">
        <v>13750</v>
      </c>
      <c r="F332" s="55"/>
      <c r="G332" s="55">
        <f t="shared" si="4"/>
        <v>127335844.22</v>
      </c>
      <c r="H332" s="56"/>
      <c r="I332" s="78"/>
      <c r="J332" s="78"/>
      <c r="K332" s="78"/>
      <c r="L332" s="78"/>
      <c r="M332" s="78"/>
      <c r="N332" s="78"/>
      <c r="O332" s="78"/>
    </row>
    <row r="333" spans="2:15" ht="26.25">
      <c r="B333" s="133">
        <v>46099</v>
      </c>
      <c r="C333" s="51">
        <v>452400544778</v>
      </c>
      <c r="D333" s="89" t="s">
        <v>13</v>
      </c>
      <c r="E333" s="90">
        <v>70000</v>
      </c>
      <c r="F333" s="55"/>
      <c r="G333" s="55">
        <f t="shared" si="4"/>
        <v>127405844.22</v>
      </c>
      <c r="H333" s="56"/>
      <c r="I333" s="78"/>
      <c r="J333" s="78"/>
      <c r="K333" s="78"/>
      <c r="L333" s="78"/>
      <c r="M333" s="78"/>
      <c r="N333" s="78"/>
      <c r="O333" s="78"/>
    </row>
    <row r="334" spans="2:15" ht="26.25">
      <c r="B334" s="133">
        <v>46099</v>
      </c>
      <c r="C334" s="51">
        <v>241530209</v>
      </c>
      <c r="D334" s="89" t="s">
        <v>13</v>
      </c>
      <c r="E334" s="90">
        <v>4200</v>
      </c>
      <c r="F334" s="91"/>
      <c r="G334" s="55">
        <f t="shared" ref="G334:G397" si="5">+G333+E334-F334</f>
        <v>127410044.22</v>
      </c>
      <c r="H334" s="56"/>
      <c r="I334" s="78"/>
      <c r="J334" s="78"/>
      <c r="K334" s="78"/>
      <c r="L334" s="78"/>
      <c r="M334" s="78"/>
      <c r="N334" s="78"/>
      <c r="O334" s="78"/>
    </row>
    <row r="335" spans="2:15" ht="26.25">
      <c r="B335" s="133">
        <v>46099</v>
      </c>
      <c r="C335" s="51">
        <v>420441283</v>
      </c>
      <c r="D335" s="89" t="s">
        <v>13</v>
      </c>
      <c r="E335" s="90">
        <v>8000</v>
      </c>
      <c r="F335" s="55"/>
      <c r="G335" s="55">
        <f t="shared" si="5"/>
        <v>127418044.22</v>
      </c>
      <c r="H335" s="56"/>
      <c r="I335" s="78"/>
      <c r="J335" s="78"/>
      <c r="K335" s="78"/>
      <c r="L335" s="78"/>
      <c r="M335" s="78"/>
      <c r="N335" s="78"/>
      <c r="O335" s="78"/>
    </row>
    <row r="336" spans="2:15" ht="26.25">
      <c r="B336" s="133">
        <v>46099</v>
      </c>
      <c r="C336" s="51">
        <v>420443425</v>
      </c>
      <c r="D336" s="89" t="s">
        <v>13</v>
      </c>
      <c r="E336" s="90">
        <v>8000</v>
      </c>
      <c r="F336" s="55"/>
      <c r="G336" s="55">
        <f t="shared" si="5"/>
        <v>127426044.22</v>
      </c>
      <c r="H336" s="56"/>
      <c r="I336" s="78"/>
      <c r="J336" s="78"/>
      <c r="K336" s="78"/>
      <c r="L336" s="78"/>
      <c r="M336" s="78"/>
      <c r="N336" s="78"/>
      <c r="O336" s="78"/>
    </row>
    <row r="337" spans="2:15" ht="26.25">
      <c r="B337" s="133">
        <v>46099</v>
      </c>
      <c r="C337" s="93">
        <v>5280010227</v>
      </c>
      <c r="D337" s="89" t="s">
        <v>13</v>
      </c>
      <c r="E337" s="90">
        <v>7700</v>
      </c>
      <c r="F337" s="91"/>
      <c r="G337" s="55">
        <f t="shared" si="5"/>
        <v>127433744.22</v>
      </c>
      <c r="H337" s="56"/>
      <c r="I337" s="78"/>
      <c r="J337" s="57"/>
      <c r="K337" s="57"/>
      <c r="L337" s="57"/>
      <c r="M337" s="57"/>
      <c r="N337" s="57"/>
      <c r="O337" s="57"/>
    </row>
    <row r="338" spans="2:15" ht="26.25">
      <c r="B338" s="133">
        <v>46099</v>
      </c>
      <c r="C338" s="93">
        <v>2440050445</v>
      </c>
      <c r="D338" s="89" t="s">
        <v>13</v>
      </c>
      <c r="E338" s="90">
        <v>5000</v>
      </c>
      <c r="F338" s="55"/>
      <c r="G338" s="55">
        <f t="shared" si="5"/>
        <v>127438744.22</v>
      </c>
      <c r="H338" s="56"/>
      <c r="I338" s="78"/>
      <c r="J338" s="57"/>
      <c r="K338" s="57"/>
      <c r="L338" s="57"/>
      <c r="M338" s="57"/>
      <c r="N338" s="57"/>
      <c r="O338" s="57"/>
    </row>
    <row r="339" spans="2:15" ht="26.25">
      <c r="B339" s="133">
        <v>46099</v>
      </c>
      <c r="C339" s="51">
        <v>942045731</v>
      </c>
      <c r="D339" s="89" t="s">
        <v>13</v>
      </c>
      <c r="E339" s="90">
        <v>5000</v>
      </c>
      <c r="F339" s="55"/>
      <c r="G339" s="55">
        <f t="shared" si="5"/>
        <v>127443744.22</v>
      </c>
      <c r="H339" s="56"/>
      <c r="I339" s="78"/>
      <c r="J339" s="57"/>
      <c r="K339" s="57"/>
      <c r="L339" s="57"/>
      <c r="M339" s="57"/>
      <c r="N339" s="57"/>
      <c r="O339" s="57"/>
    </row>
    <row r="340" spans="2:15" ht="26.25">
      <c r="B340" s="133">
        <v>46099</v>
      </c>
      <c r="C340" s="93">
        <v>5770020221</v>
      </c>
      <c r="D340" s="89" t="s">
        <v>13</v>
      </c>
      <c r="E340" s="90">
        <v>16100</v>
      </c>
      <c r="F340" s="92"/>
      <c r="G340" s="55">
        <f t="shared" si="5"/>
        <v>127459844.22</v>
      </c>
      <c r="H340" s="56"/>
      <c r="I340" s="78"/>
      <c r="J340" s="57"/>
      <c r="K340" s="57"/>
      <c r="L340" s="57"/>
      <c r="M340" s="57"/>
      <c r="N340" s="57"/>
      <c r="O340" s="57"/>
    </row>
    <row r="341" spans="2:15" ht="26.25">
      <c r="B341" s="133">
        <v>46099</v>
      </c>
      <c r="C341" s="93">
        <v>5770020224</v>
      </c>
      <c r="D341" s="89" t="s">
        <v>13</v>
      </c>
      <c r="E341" s="90">
        <v>103500</v>
      </c>
      <c r="F341" s="92"/>
      <c r="G341" s="55">
        <f t="shared" si="5"/>
        <v>127563344.22</v>
      </c>
      <c r="H341" s="56"/>
      <c r="I341" s="78"/>
      <c r="J341" s="57"/>
      <c r="K341" s="57"/>
      <c r="L341" s="57"/>
      <c r="M341" s="57"/>
      <c r="N341" s="57"/>
      <c r="O341" s="57"/>
    </row>
    <row r="342" spans="2:15" ht="26.25">
      <c r="B342" s="133">
        <v>46099</v>
      </c>
      <c r="C342" s="51">
        <v>452400548911</v>
      </c>
      <c r="D342" s="89" t="s">
        <v>13</v>
      </c>
      <c r="E342" s="90">
        <v>1350</v>
      </c>
      <c r="F342" s="92"/>
      <c r="G342" s="55">
        <f t="shared" si="5"/>
        <v>127564694.22</v>
      </c>
      <c r="H342" s="56"/>
      <c r="I342" s="78"/>
      <c r="J342" s="57"/>
      <c r="K342" s="57"/>
      <c r="L342" s="57"/>
      <c r="M342" s="57"/>
      <c r="N342" s="57"/>
      <c r="O342" s="57"/>
    </row>
    <row r="343" spans="2:15" ht="26.25">
      <c r="B343" s="133">
        <v>46099</v>
      </c>
      <c r="C343" s="51">
        <v>241533362</v>
      </c>
      <c r="D343" s="89" t="s">
        <v>13</v>
      </c>
      <c r="E343" s="90">
        <v>40000</v>
      </c>
      <c r="F343" s="92"/>
      <c r="G343" s="55">
        <f t="shared" si="5"/>
        <v>127604694.22</v>
      </c>
      <c r="H343" s="56"/>
      <c r="I343" s="78"/>
      <c r="J343" s="57"/>
      <c r="K343" s="57"/>
      <c r="L343" s="57"/>
      <c r="M343" s="57"/>
      <c r="N343" s="57"/>
      <c r="O343" s="57"/>
    </row>
    <row r="344" spans="2:15" ht="47.25">
      <c r="B344" s="106">
        <v>46099</v>
      </c>
      <c r="C344" s="107">
        <v>232021</v>
      </c>
      <c r="D344" s="116" t="s">
        <v>14</v>
      </c>
      <c r="E344" s="72">
        <v>600</v>
      </c>
      <c r="F344" s="101"/>
      <c r="G344" s="55">
        <f t="shared" si="5"/>
        <v>127605294.22</v>
      </c>
      <c r="H344" s="56"/>
      <c r="I344" s="78"/>
      <c r="J344" s="57"/>
      <c r="K344" s="57"/>
      <c r="L344" s="57"/>
      <c r="M344" s="57"/>
      <c r="N344" s="57"/>
      <c r="O344" s="57"/>
    </row>
    <row r="345" spans="2:15" ht="47.25">
      <c r="B345" s="106">
        <v>46099</v>
      </c>
      <c r="C345" s="107">
        <v>493026</v>
      </c>
      <c r="D345" s="116" t="s">
        <v>14</v>
      </c>
      <c r="E345" s="86">
        <v>1500</v>
      </c>
      <c r="F345" s="92"/>
      <c r="G345" s="55">
        <f t="shared" si="5"/>
        <v>127606794.22</v>
      </c>
      <c r="H345" s="56"/>
      <c r="I345" s="78"/>
      <c r="J345" s="57"/>
      <c r="K345" s="57"/>
      <c r="L345" s="57"/>
      <c r="M345" s="57"/>
      <c r="N345" s="57"/>
      <c r="O345" s="57"/>
    </row>
    <row r="346" spans="2:15" ht="47.25">
      <c r="B346" s="106">
        <v>46099</v>
      </c>
      <c r="C346" s="107">
        <v>261462</v>
      </c>
      <c r="D346" s="116" t="s">
        <v>14</v>
      </c>
      <c r="E346" s="72">
        <v>975</v>
      </c>
      <c r="F346" s="92"/>
      <c r="G346" s="55">
        <f t="shared" si="5"/>
        <v>127607769.22</v>
      </c>
      <c r="H346" s="56"/>
      <c r="I346" s="78"/>
      <c r="J346" s="57"/>
      <c r="K346" s="57"/>
      <c r="L346" s="57"/>
      <c r="M346" s="57"/>
      <c r="N346" s="57"/>
      <c r="O346" s="57"/>
    </row>
    <row r="347" spans="2:15" ht="26.25">
      <c r="B347" s="133">
        <v>46100</v>
      </c>
      <c r="C347" s="51">
        <v>452400470178</v>
      </c>
      <c r="D347" s="89" t="s">
        <v>13</v>
      </c>
      <c r="E347" s="90">
        <v>156170</v>
      </c>
      <c r="F347" s="55"/>
      <c r="G347" s="55">
        <f t="shared" si="5"/>
        <v>127763939.22</v>
      </c>
      <c r="H347" s="56"/>
      <c r="I347" s="78"/>
      <c r="J347" s="57"/>
      <c r="K347" s="57"/>
      <c r="L347" s="57"/>
      <c r="M347" s="57"/>
      <c r="N347" s="57"/>
      <c r="O347" s="57"/>
    </row>
    <row r="348" spans="2:15" ht="26.25">
      <c r="B348" s="133">
        <v>46100</v>
      </c>
      <c r="C348" s="51">
        <v>420494678</v>
      </c>
      <c r="D348" s="89" t="s">
        <v>13</v>
      </c>
      <c r="E348" s="96">
        <v>700</v>
      </c>
      <c r="F348" s="91"/>
      <c r="G348" s="55">
        <f t="shared" si="5"/>
        <v>127764639.22</v>
      </c>
      <c r="H348" s="56"/>
      <c r="I348" s="78"/>
      <c r="J348" s="57"/>
      <c r="K348" s="57"/>
      <c r="L348" s="57"/>
      <c r="M348" s="57"/>
      <c r="N348" s="57"/>
      <c r="O348" s="57"/>
    </row>
    <row r="349" spans="2:15" ht="26.25">
      <c r="B349" s="133">
        <v>46100</v>
      </c>
      <c r="C349" s="51">
        <v>452400548456</v>
      </c>
      <c r="D349" s="89" t="s">
        <v>13</v>
      </c>
      <c r="E349" s="90">
        <v>407200</v>
      </c>
      <c r="F349" s="91"/>
      <c r="G349" s="55">
        <f t="shared" si="5"/>
        <v>128171839.22</v>
      </c>
      <c r="H349" s="56"/>
      <c r="I349" s="78"/>
      <c r="J349" s="57"/>
      <c r="K349" s="57"/>
      <c r="L349" s="57"/>
      <c r="M349" s="57"/>
      <c r="N349" s="57"/>
      <c r="O349" s="57"/>
    </row>
    <row r="350" spans="2:15" ht="26.25">
      <c r="B350" s="133">
        <v>46100</v>
      </c>
      <c r="C350" s="51">
        <v>420499897</v>
      </c>
      <c r="D350" s="89" t="s">
        <v>13</v>
      </c>
      <c r="E350" s="90">
        <v>8000</v>
      </c>
      <c r="F350" s="91"/>
      <c r="G350" s="55">
        <f t="shared" si="5"/>
        <v>128179839.22</v>
      </c>
      <c r="H350" s="56"/>
      <c r="I350" s="78"/>
      <c r="J350" s="57"/>
      <c r="K350" s="57"/>
      <c r="L350" s="57"/>
      <c r="M350" s="57"/>
      <c r="N350" s="57"/>
      <c r="O350" s="57"/>
    </row>
    <row r="351" spans="2:15" ht="26.25">
      <c r="B351" s="133">
        <v>46100</v>
      </c>
      <c r="C351" s="51">
        <v>420500963</v>
      </c>
      <c r="D351" s="89" t="s">
        <v>13</v>
      </c>
      <c r="E351" s="90">
        <v>8000</v>
      </c>
      <c r="F351" s="91"/>
      <c r="G351" s="55">
        <f t="shared" si="5"/>
        <v>128187839.22</v>
      </c>
      <c r="H351" s="56"/>
      <c r="I351" s="78"/>
      <c r="J351" s="57"/>
      <c r="K351" s="57"/>
      <c r="L351" s="57"/>
      <c r="M351" s="57"/>
      <c r="N351" s="57"/>
      <c r="O351" s="57"/>
    </row>
    <row r="352" spans="2:15" ht="26.25">
      <c r="B352" s="133">
        <v>46100</v>
      </c>
      <c r="C352" s="93">
        <v>7100030172</v>
      </c>
      <c r="D352" s="89" t="s">
        <v>13</v>
      </c>
      <c r="E352" s="90">
        <v>8000</v>
      </c>
      <c r="F352" s="92"/>
      <c r="G352" s="55">
        <f t="shared" si="5"/>
        <v>128195839.22</v>
      </c>
      <c r="H352" s="56"/>
      <c r="I352" s="78"/>
      <c r="J352" s="57"/>
      <c r="K352" s="57"/>
      <c r="L352" s="57"/>
      <c r="M352" s="57"/>
      <c r="N352" s="57"/>
      <c r="O352" s="57"/>
    </row>
    <row r="353" spans="2:15" ht="26.25">
      <c r="B353" s="133">
        <v>46100</v>
      </c>
      <c r="C353" s="93">
        <v>7100030175</v>
      </c>
      <c r="D353" s="89" t="s">
        <v>13</v>
      </c>
      <c r="E353" s="90">
        <v>8000</v>
      </c>
      <c r="F353" s="55"/>
      <c r="G353" s="55">
        <f t="shared" si="5"/>
        <v>128203839.22</v>
      </c>
      <c r="H353" s="56"/>
      <c r="I353" s="78"/>
      <c r="J353" s="57"/>
      <c r="K353" s="57"/>
      <c r="L353" s="57"/>
      <c r="M353" s="57"/>
      <c r="N353" s="57"/>
      <c r="O353" s="57"/>
    </row>
    <row r="354" spans="2:15" ht="26.25">
      <c r="B354" s="133">
        <v>46100</v>
      </c>
      <c r="C354" s="93">
        <v>5280010284</v>
      </c>
      <c r="D354" s="89" t="s">
        <v>13</v>
      </c>
      <c r="E354" s="90">
        <v>1150</v>
      </c>
      <c r="F354" s="55"/>
      <c r="G354" s="55">
        <f t="shared" si="5"/>
        <v>128204989.22</v>
      </c>
      <c r="H354" s="56"/>
      <c r="I354" s="78"/>
      <c r="J354" s="57"/>
      <c r="K354" s="57"/>
      <c r="L354" s="57"/>
      <c r="M354" s="57"/>
      <c r="N354" s="57"/>
      <c r="O354" s="57"/>
    </row>
    <row r="355" spans="2:15" ht="26.25">
      <c r="B355" s="133">
        <v>46100</v>
      </c>
      <c r="C355" s="93">
        <v>5280010287</v>
      </c>
      <c r="D355" s="89" t="s">
        <v>13</v>
      </c>
      <c r="E355" s="90">
        <v>6300</v>
      </c>
      <c r="F355" s="55"/>
      <c r="G355" s="55">
        <f t="shared" si="5"/>
        <v>128211289.22</v>
      </c>
      <c r="H355" s="56"/>
      <c r="I355" s="78"/>
      <c r="J355" s="57"/>
      <c r="K355" s="57"/>
      <c r="L355" s="57"/>
      <c r="M355" s="57"/>
      <c r="N355" s="57"/>
      <c r="O355" s="57"/>
    </row>
    <row r="356" spans="2:15" ht="26.25">
      <c r="B356" s="133">
        <v>46100</v>
      </c>
      <c r="C356" s="51">
        <v>452400540533</v>
      </c>
      <c r="D356" s="89" t="s">
        <v>13</v>
      </c>
      <c r="E356" s="90">
        <v>20180</v>
      </c>
      <c r="F356" s="55"/>
      <c r="G356" s="55">
        <f t="shared" si="5"/>
        <v>128231469.22</v>
      </c>
      <c r="H356" s="56"/>
      <c r="I356" s="78"/>
      <c r="J356" s="57"/>
      <c r="K356" s="57"/>
      <c r="L356" s="57"/>
      <c r="M356" s="57"/>
      <c r="N356" s="57"/>
      <c r="O356" s="57"/>
    </row>
    <row r="357" spans="2:15" ht="26.25">
      <c r="B357" s="133">
        <v>46100</v>
      </c>
      <c r="C357" s="51">
        <v>452400547001</v>
      </c>
      <c r="D357" s="89" t="s">
        <v>13</v>
      </c>
      <c r="E357" s="90">
        <v>17090</v>
      </c>
      <c r="F357" s="136"/>
      <c r="G357" s="55">
        <f t="shared" si="5"/>
        <v>128248559.22</v>
      </c>
      <c r="H357" s="56"/>
      <c r="I357" s="78"/>
      <c r="J357" s="57"/>
      <c r="K357" s="57"/>
      <c r="L357" s="57"/>
      <c r="M357" s="57"/>
      <c r="N357" s="57"/>
      <c r="O357" s="57"/>
    </row>
    <row r="358" spans="2:15" ht="26.25">
      <c r="B358" s="133">
        <v>46100</v>
      </c>
      <c r="C358" s="93">
        <v>2490080537</v>
      </c>
      <c r="D358" s="89" t="s">
        <v>13</v>
      </c>
      <c r="E358" s="90">
        <v>30900</v>
      </c>
      <c r="F358" s="136"/>
      <c r="G358" s="55">
        <f t="shared" si="5"/>
        <v>128279459.22</v>
      </c>
      <c r="H358" s="56"/>
      <c r="I358" s="78"/>
      <c r="J358" s="57"/>
      <c r="K358" s="57"/>
      <c r="L358" s="57"/>
      <c r="M358" s="57"/>
      <c r="N358" s="57"/>
      <c r="O358" s="57"/>
    </row>
    <row r="359" spans="2:15" ht="47.25">
      <c r="B359" s="106">
        <v>46100</v>
      </c>
      <c r="C359" s="107">
        <v>379018</v>
      </c>
      <c r="D359" s="116" t="s">
        <v>14</v>
      </c>
      <c r="E359" s="72">
        <v>750</v>
      </c>
      <c r="F359" s="92"/>
      <c r="G359" s="55">
        <f t="shared" si="5"/>
        <v>128280209.22</v>
      </c>
      <c r="H359" s="56"/>
      <c r="I359" s="78"/>
      <c r="J359" s="57"/>
      <c r="K359" s="57"/>
      <c r="L359" s="57"/>
      <c r="M359" s="57"/>
      <c r="N359" s="57"/>
      <c r="O359" s="57"/>
    </row>
    <row r="360" spans="2:15" ht="26.25">
      <c r="B360" s="106">
        <v>46100</v>
      </c>
      <c r="C360" s="117">
        <v>37848</v>
      </c>
      <c r="D360" s="118" t="s">
        <v>66</v>
      </c>
      <c r="E360" s="55">
        <v>14607509.550000001</v>
      </c>
      <c r="F360" s="91"/>
      <c r="G360" s="55">
        <f t="shared" si="5"/>
        <v>142887718.77000001</v>
      </c>
      <c r="H360" s="56"/>
      <c r="I360" s="78"/>
      <c r="J360" s="57"/>
      <c r="K360" s="57"/>
      <c r="L360" s="57"/>
      <c r="M360" s="57"/>
      <c r="N360" s="57"/>
      <c r="O360" s="57"/>
    </row>
    <row r="361" spans="2:15" ht="47.25">
      <c r="B361" s="106">
        <v>46101</v>
      </c>
      <c r="C361" s="113" t="s">
        <v>67</v>
      </c>
      <c r="D361" s="116" t="s">
        <v>68</v>
      </c>
      <c r="E361" s="77"/>
      <c r="F361" s="135">
        <v>28052.52</v>
      </c>
      <c r="G361" s="55">
        <f t="shared" si="5"/>
        <v>142859666.25</v>
      </c>
      <c r="H361" s="56"/>
      <c r="I361" s="78"/>
      <c r="J361" s="57"/>
      <c r="K361" s="57"/>
      <c r="L361" s="57"/>
      <c r="M361" s="57"/>
      <c r="N361" s="57"/>
      <c r="O361" s="57"/>
    </row>
    <row r="362" spans="2:15" ht="93.75">
      <c r="B362" s="106">
        <v>46101</v>
      </c>
      <c r="C362" s="113" t="s">
        <v>69</v>
      </c>
      <c r="D362" s="116" t="s">
        <v>70</v>
      </c>
      <c r="E362" s="77"/>
      <c r="F362" s="101">
        <v>43542</v>
      </c>
      <c r="G362" s="55">
        <f t="shared" si="5"/>
        <v>142816124.25</v>
      </c>
      <c r="H362" s="56"/>
      <c r="I362" s="78"/>
      <c r="J362" s="57"/>
      <c r="K362" s="57"/>
      <c r="L362" s="57"/>
      <c r="M362" s="57"/>
      <c r="N362" s="57"/>
      <c r="O362" s="57"/>
    </row>
    <row r="363" spans="2:15" ht="26.25">
      <c r="B363" s="106">
        <v>46101</v>
      </c>
      <c r="C363" s="113" t="s">
        <v>71</v>
      </c>
      <c r="D363" s="72" t="s">
        <v>72</v>
      </c>
      <c r="E363" s="77"/>
      <c r="F363" s="101">
        <v>35453.93</v>
      </c>
      <c r="G363" s="55">
        <f t="shared" si="5"/>
        <v>142780670.31999999</v>
      </c>
      <c r="H363" s="56"/>
      <c r="I363" s="78"/>
      <c r="J363" s="57"/>
      <c r="K363" s="57"/>
      <c r="L363" s="57"/>
      <c r="M363" s="57"/>
      <c r="N363" s="57"/>
      <c r="O363" s="57"/>
    </row>
    <row r="364" spans="2:15" ht="47.25">
      <c r="B364" s="106">
        <v>46101</v>
      </c>
      <c r="C364" s="113" t="s">
        <v>73</v>
      </c>
      <c r="D364" s="116" t="s">
        <v>74</v>
      </c>
      <c r="E364" s="77"/>
      <c r="F364" s="101">
        <v>45000</v>
      </c>
      <c r="G364" s="55">
        <f t="shared" si="5"/>
        <v>142735670.31999999</v>
      </c>
      <c r="H364" s="56"/>
      <c r="I364" s="78"/>
      <c r="J364" s="57"/>
      <c r="K364" s="57"/>
      <c r="L364" s="57"/>
      <c r="M364" s="57"/>
      <c r="N364" s="57"/>
      <c r="O364" s="57"/>
    </row>
    <row r="365" spans="2:15" ht="70.5">
      <c r="B365" s="106">
        <v>46101</v>
      </c>
      <c r="C365" s="113" t="s">
        <v>75</v>
      </c>
      <c r="D365" s="116" t="s">
        <v>76</v>
      </c>
      <c r="E365" s="77"/>
      <c r="F365" s="101">
        <v>30610</v>
      </c>
      <c r="G365" s="55">
        <f t="shared" si="5"/>
        <v>142705060.31999999</v>
      </c>
      <c r="H365" s="56"/>
      <c r="I365" s="78"/>
      <c r="J365" s="57"/>
      <c r="K365" s="57"/>
      <c r="L365" s="57"/>
      <c r="M365" s="57"/>
      <c r="N365" s="57"/>
      <c r="O365" s="57"/>
    </row>
    <row r="366" spans="2:15" ht="70.5">
      <c r="B366" s="106">
        <v>46101</v>
      </c>
      <c r="C366" s="113" t="s">
        <v>77</v>
      </c>
      <c r="D366" s="116" t="s">
        <v>78</v>
      </c>
      <c r="E366" s="77"/>
      <c r="F366" s="101">
        <v>278889</v>
      </c>
      <c r="G366" s="55">
        <f t="shared" si="5"/>
        <v>142426171.31999999</v>
      </c>
      <c r="H366" s="56"/>
      <c r="I366" s="78"/>
      <c r="J366" s="57"/>
      <c r="K366" s="57"/>
      <c r="L366" s="57"/>
      <c r="M366" s="57"/>
      <c r="N366" s="57"/>
      <c r="O366" s="57"/>
    </row>
    <row r="367" spans="2:15" ht="47.25">
      <c r="B367" s="106">
        <v>46101</v>
      </c>
      <c r="C367" s="113" t="s">
        <v>79</v>
      </c>
      <c r="D367" s="116" t="s">
        <v>80</v>
      </c>
      <c r="E367" s="77"/>
      <c r="F367" s="101">
        <v>249305.12</v>
      </c>
      <c r="G367" s="55">
        <f t="shared" si="5"/>
        <v>142176866.19999999</v>
      </c>
      <c r="H367" s="56"/>
      <c r="I367" s="78"/>
      <c r="J367" s="57"/>
      <c r="K367" s="57"/>
      <c r="L367" s="57"/>
      <c r="M367" s="57"/>
      <c r="N367" s="57"/>
      <c r="O367" s="57"/>
    </row>
    <row r="368" spans="2:15" ht="70.5">
      <c r="B368" s="106">
        <v>46101</v>
      </c>
      <c r="C368" s="113" t="s">
        <v>81</v>
      </c>
      <c r="D368" s="116" t="s">
        <v>82</v>
      </c>
      <c r="E368" s="77"/>
      <c r="F368" s="101">
        <v>65360.2</v>
      </c>
      <c r="G368" s="55">
        <f t="shared" si="5"/>
        <v>142111506</v>
      </c>
      <c r="H368" s="56"/>
      <c r="I368" s="78"/>
      <c r="J368" s="57"/>
      <c r="K368" s="57"/>
      <c r="L368" s="57"/>
      <c r="M368" s="57"/>
      <c r="N368" s="57"/>
      <c r="O368" s="57"/>
    </row>
    <row r="369" spans="2:15" ht="70.5">
      <c r="B369" s="106">
        <v>46101</v>
      </c>
      <c r="C369" s="113" t="s">
        <v>83</v>
      </c>
      <c r="D369" s="116" t="s">
        <v>84</v>
      </c>
      <c r="E369" s="77"/>
      <c r="F369" s="101">
        <v>606641.53</v>
      </c>
      <c r="G369" s="55">
        <f t="shared" si="5"/>
        <v>141504864.47</v>
      </c>
      <c r="H369" s="56"/>
      <c r="I369" s="78"/>
      <c r="J369" s="57"/>
      <c r="K369" s="57"/>
      <c r="L369" s="57"/>
      <c r="M369" s="57"/>
      <c r="N369" s="57"/>
      <c r="O369" s="57"/>
    </row>
    <row r="370" spans="2:15" ht="47.25">
      <c r="B370" s="106">
        <v>46101</v>
      </c>
      <c r="C370" s="113" t="s">
        <v>85</v>
      </c>
      <c r="D370" s="116" t="s">
        <v>86</v>
      </c>
      <c r="E370" s="77"/>
      <c r="F370" s="101">
        <v>3502.8</v>
      </c>
      <c r="G370" s="55">
        <f t="shared" si="5"/>
        <v>141501361.66999999</v>
      </c>
      <c r="H370" s="56"/>
      <c r="I370" s="78"/>
      <c r="J370" s="57"/>
      <c r="K370" s="57"/>
      <c r="L370" s="57"/>
      <c r="M370" s="57"/>
      <c r="N370" s="57"/>
      <c r="O370" s="57"/>
    </row>
    <row r="371" spans="2:15" ht="47.25">
      <c r="B371" s="106">
        <v>46101</v>
      </c>
      <c r="C371" s="113" t="s">
        <v>87</v>
      </c>
      <c r="D371" s="116" t="s">
        <v>88</v>
      </c>
      <c r="E371" s="77"/>
      <c r="F371" s="101">
        <v>42680</v>
      </c>
      <c r="G371" s="55">
        <f t="shared" si="5"/>
        <v>141458681.66999999</v>
      </c>
      <c r="H371" s="56"/>
      <c r="I371" s="78"/>
      <c r="J371" s="57"/>
      <c r="K371" s="57"/>
      <c r="L371" s="57"/>
      <c r="M371" s="57"/>
      <c r="N371" s="57"/>
      <c r="O371" s="57"/>
    </row>
    <row r="372" spans="2:15" ht="47.25">
      <c r="B372" s="106">
        <v>46101</v>
      </c>
      <c r="C372" s="113" t="s">
        <v>89</v>
      </c>
      <c r="D372" s="116" t="s">
        <v>90</v>
      </c>
      <c r="E372" s="77"/>
      <c r="F372" s="135">
        <v>15737.77</v>
      </c>
      <c r="G372" s="55">
        <f t="shared" si="5"/>
        <v>141442943.89999998</v>
      </c>
      <c r="H372" s="56"/>
      <c r="I372" s="78"/>
      <c r="J372" s="57"/>
      <c r="K372" s="57"/>
      <c r="L372" s="57"/>
      <c r="M372" s="57"/>
      <c r="N372" s="57"/>
      <c r="O372" s="57"/>
    </row>
    <row r="373" spans="2:15" ht="47.25">
      <c r="B373" s="106">
        <v>46101</v>
      </c>
      <c r="C373" s="113" t="s">
        <v>91</v>
      </c>
      <c r="D373" s="116" t="s">
        <v>90</v>
      </c>
      <c r="E373" s="77"/>
      <c r="F373" s="135">
        <v>30292.5</v>
      </c>
      <c r="G373" s="55">
        <f t="shared" si="5"/>
        <v>141412651.39999998</v>
      </c>
      <c r="H373" s="56"/>
      <c r="I373" s="78"/>
      <c r="J373" s="57"/>
      <c r="K373" s="57"/>
      <c r="L373" s="57"/>
      <c r="M373" s="57"/>
      <c r="N373" s="57"/>
      <c r="O373" s="57"/>
    </row>
    <row r="374" spans="2:15" ht="26.25">
      <c r="B374" s="106">
        <v>46101</v>
      </c>
      <c r="C374" s="113" t="s">
        <v>92</v>
      </c>
      <c r="D374" s="72" t="s">
        <v>93</v>
      </c>
      <c r="E374" s="77"/>
      <c r="F374" s="135">
        <v>2792723.97</v>
      </c>
      <c r="G374" s="55">
        <f t="shared" si="5"/>
        <v>138619927.42999998</v>
      </c>
      <c r="H374" s="56"/>
      <c r="I374" s="78"/>
      <c r="J374" s="57"/>
      <c r="K374" s="57"/>
      <c r="L374" s="57"/>
      <c r="M374" s="57"/>
      <c r="N374" s="57"/>
      <c r="O374" s="57"/>
    </row>
    <row r="375" spans="2:15" ht="47.25">
      <c r="B375" s="106">
        <v>46101</v>
      </c>
      <c r="C375" s="113" t="s">
        <v>94</v>
      </c>
      <c r="D375" s="116" t="s">
        <v>95</v>
      </c>
      <c r="E375" s="77"/>
      <c r="F375" s="135">
        <v>38364.769999999997</v>
      </c>
      <c r="G375" s="55">
        <f t="shared" si="5"/>
        <v>138581562.65999997</v>
      </c>
      <c r="H375" s="56"/>
      <c r="I375" s="78"/>
      <c r="J375" s="57"/>
      <c r="K375" s="57"/>
      <c r="L375" s="57"/>
      <c r="M375" s="57"/>
      <c r="N375" s="57"/>
      <c r="O375" s="57"/>
    </row>
    <row r="376" spans="2:15" ht="26.25">
      <c r="B376" s="106">
        <v>46101</v>
      </c>
      <c r="C376" s="113" t="s">
        <v>96</v>
      </c>
      <c r="D376" s="72" t="s">
        <v>97</v>
      </c>
      <c r="E376" s="77"/>
      <c r="F376" s="135">
        <v>60000</v>
      </c>
      <c r="G376" s="55">
        <f t="shared" si="5"/>
        <v>138521562.65999997</v>
      </c>
      <c r="H376" s="56"/>
      <c r="I376" s="78"/>
      <c r="J376" s="57"/>
      <c r="K376" s="57"/>
      <c r="L376" s="57"/>
      <c r="M376" s="57"/>
      <c r="N376" s="57"/>
      <c r="O376" s="57"/>
    </row>
    <row r="377" spans="2:15" ht="26.25">
      <c r="B377" s="106">
        <v>46101</v>
      </c>
      <c r="C377" s="113" t="s">
        <v>98</v>
      </c>
      <c r="D377" s="72" t="s">
        <v>99</v>
      </c>
      <c r="E377" s="77"/>
      <c r="F377" s="135">
        <v>372548.2</v>
      </c>
      <c r="G377" s="55">
        <f t="shared" si="5"/>
        <v>138149014.45999998</v>
      </c>
      <c r="H377" s="56"/>
      <c r="I377" s="78"/>
      <c r="J377" s="57"/>
      <c r="K377" s="57"/>
      <c r="L377" s="57"/>
      <c r="M377" s="57"/>
      <c r="N377" s="57"/>
      <c r="O377" s="57"/>
    </row>
    <row r="378" spans="2:15" ht="26.25">
      <c r="B378" s="106">
        <v>46101</v>
      </c>
      <c r="C378" s="113" t="s">
        <v>100</v>
      </c>
      <c r="D378" s="72" t="s">
        <v>101</v>
      </c>
      <c r="E378" s="77"/>
      <c r="F378" s="135">
        <v>923000</v>
      </c>
      <c r="G378" s="55">
        <f t="shared" si="5"/>
        <v>137226014.45999998</v>
      </c>
      <c r="H378" s="56"/>
      <c r="I378" s="78"/>
      <c r="J378" s="57"/>
      <c r="K378" s="57"/>
      <c r="L378" s="57"/>
      <c r="M378" s="57"/>
      <c r="N378" s="57"/>
      <c r="O378" s="57"/>
    </row>
    <row r="379" spans="2:15" ht="26.25">
      <c r="B379" s="106">
        <v>46101</v>
      </c>
      <c r="C379" s="113" t="s">
        <v>102</v>
      </c>
      <c r="D379" s="72" t="s">
        <v>103</v>
      </c>
      <c r="E379" s="77"/>
      <c r="F379" s="135">
        <v>4681486.68</v>
      </c>
      <c r="G379" s="55">
        <f t="shared" si="5"/>
        <v>132544527.77999997</v>
      </c>
      <c r="H379" s="56"/>
      <c r="I379" s="78"/>
      <c r="J379" s="57"/>
      <c r="K379" s="57"/>
      <c r="L379" s="57"/>
      <c r="M379" s="57"/>
      <c r="N379" s="57"/>
      <c r="O379" s="57"/>
    </row>
    <row r="380" spans="2:15" ht="26.25">
      <c r="B380" s="106">
        <v>46101</v>
      </c>
      <c r="C380" s="113" t="s">
        <v>104</v>
      </c>
      <c r="D380" s="72" t="s">
        <v>105</v>
      </c>
      <c r="E380" s="77"/>
      <c r="F380" s="135">
        <v>11679512.01</v>
      </c>
      <c r="G380" s="55">
        <f t="shared" si="5"/>
        <v>120865015.76999997</v>
      </c>
      <c r="H380" s="56"/>
      <c r="I380" s="78"/>
      <c r="J380" s="57"/>
      <c r="K380" s="57"/>
      <c r="L380" s="57"/>
      <c r="M380" s="57"/>
      <c r="N380" s="57"/>
      <c r="O380" s="57"/>
    </row>
    <row r="381" spans="2:15" ht="26.25">
      <c r="B381" s="133">
        <v>46101</v>
      </c>
      <c r="C381" s="51">
        <v>420545430</v>
      </c>
      <c r="D381" s="89" t="s">
        <v>13</v>
      </c>
      <c r="E381" s="90">
        <v>5000</v>
      </c>
      <c r="F381" s="91"/>
      <c r="G381" s="55">
        <f t="shared" si="5"/>
        <v>120870015.76999997</v>
      </c>
      <c r="H381" s="56"/>
      <c r="I381" s="78"/>
      <c r="J381" s="57"/>
      <c r="K381" s="57"/>
      <c r="L381" s="57"/>
      <c r="M381" s="57"/>
      <c r="N381" s="57"/>
      <c r="O381" s="57"/>
    </row>
    <row r="382" spans="2:15" ht="26.25">
      <c r="B382" s="133">
        <v>46101</v>
      </c>
      <c r="C382" s="51">
        <v>452400470159</v>
      </c>
      <c r="D382" s="89" t="s">
        <v>13</v>
      </c>
      <c r="E382" s="90">
        <v>88270</v>
      </c>
      <c r="F382" s="92"/>
      <c r="G382" s="55">
        <f t="shared" si="5"/>
        <v>120958285.76999997</v>
      </c>
      <c r="H382" s="56"/>
      <c r="I382" s="78"/>
      <c r="J382" s="57"/>
      <c r="K382" s="57"/>
      <c r="L382" s="57"/>
      <c r="M382" s="57"/>
      <c r="N382" s="57"/>
      <c r="O382" s="57"/>
    </row>
    <row r="383" spans="2:15" ht="26.25">
      <c r="B383" s="133">
        <v>46101</v>
      </c>
      <c r="C383" s="51">
        <v>452400470160</v>
      </c>
      <c r="D383" s="89" t="s">
        <v>13</v>
      </c>
      <c r="E383" s="90">
        <v>2619</v>
      </c>
      <c r="F383" s="92"/>
      <c r="G383" s="55">
        <f t="shared" si="5"/>
        <v>120960904.76999997</v>
      </c>
      <c r="H383" s="56"/>
      <c r="I383" s="78"/>
      <c r="J383" s="57"/>
      <c r="K383" s="57"/>
      <c r="L383" s="57"/>
      <c r="M383" s="57"/>
      <c r="N383" s="57"/>
      <c r="O383" s="57"/>
    </row>
    <row r="384" spans="2:15" ht="26.25">
      <c r="B384" s="133">
        <v>46101</v>
      </c>
      <c r="C384" s="93">
        <v>1110090024</v>
      </c>
      <c r="D384" s="89" t="s">
        <v>13</v>
      </c>
      <c r="E384" s="90">
        <v>8000</v>
      </c>
      <c r="F384" s="92"/>
      <c r="G384" s="55">
        <f t="shared" si="5"/>
        <v>120968904.76999997</v>
      </c>
      <c r="H384" s="56"/>
      <c r="I384" s="78"/>
      <c r="J384" s="57"/>
      <c r="K384" s="57"/>
      <c r="L384" s="57"/>
      <c r="M384" s="57"/>
      <c r="N384" s="57"/>
      <c r="O384" s="57"/>
    </row>
    <row r="385" spans="2:15" ht="26.25">
      <c r="B385" s="133">
        <v>46101</v>
      </c>
      <c r="C385" s="51">
        <v>452400545247</v>
      </c>
      <c r="D385" s="89" t="s">
        <v>13</v>
      </c>
      <c r="E385" s="90">
        <v>12000</v>
      </c>
      <c r="F385" s="92"/>
      <c r="G385" s="55">
        <f t="shared" si="5"/>
        <v>120980904.76999997</v>
      </c>
      <c r="H385" s="56"/>
      <c r="I385" s="78"/>
      <c r="J385" s="57"/>
      <c r="K385" s="57"/>
      <c r="L385" s="57"/>
      <c r="M385" s="57"/>
      <c r="N385" s="57"/>
      <c r="O385" s="57"/>
    </row>
    <row r="386" spans="2:15" ht="26.25">
      <c r="B386" s="133">
        <v>46101</v>
      </c>
      <c r="C386" s="51">
        <v>420579992</v>
      </c>
      <c r="D386" s="89" t="s">
        <v>13</v>
      </c>
      <c r="E386" s="90">
        <v>10000</v>
      </c>
      <c r="F386" s="55"/>
      <c r="G386" s="55">
        <f t="shared" si="5"/>
        <v>120990904.76999997</v>
      </c>
      <c r="H386" s="56"/>
      <c r="I386" s="78"/>
      <c r="J386" s="57"/>
      <c r="K386" s="57"/>
      <c r="L386" s="57"/>
      <c r="M386" s="57"/>
      <c r="N386" s="57"/>
      <c r="O386" s="57"/>
    </row>
    <row r="387" spans="2:15" ht="26.25">
      <c r="B387" s="133">
        <v>46101</v>
      </c>
      <c r="C387" s="51">
        <v>241546802</v>
      </c>
      <c r="D387" s="89" t="s">
        <v>13</v>
      </c>
      <c r="E387" s="90">
        <v>8000</v>
      </c>
      <c r="F387" s="55"/>
      <c r="G387" s="55">
        <f t="shared" si="5"/>
        <v>120998904.76999997</v>
      </c>
      <c r="H387" s="56"/>
      <c r="I387" s="78"/>
      <c r="J387" s="57"/>
      <c r="K387" s="57"/>
      <c r="L387" s="57"/>
      <c r="M387" s="57"/>
      <c r="N387" s="57"/>
      <c r="O387" s="57"/>
    </row>
    <row r="388" spans="2:15" ht="26.25">
      <c r="B388" s="133">
        <v>46101</v>
      </c>
      <c r="C388" s="93">
        <v>5280020398</v>
      </c>
      <c r="D388" s="89" t="s">
        <v>13</v>
      </c>
      <c r="E388" s="90">
        <v>52900</v>
      </c>
      <c r="F388" s="55"/>
      <c r="G388" s="55">
        <f t="shared" si="5"/>
        <v>121051804.76999997</v>
      </c>
      <c r="H388" s="56"/>
      <c r="I388" s="78"/>
      <c r="J388" s="57"/>
      <c r="K388" s="57"/>
      <c r="L388" s="57"/>
      <c r="M388" s="57"/>
      <c r="N388" s="57"/>
      <c r="O388" s="57"/>
    </row>
    <row r="389" spans="2:15" ht="26.25">
      <c r="B389" s="133">
        <v>46101</v>
      </c>
      <c r="C389" s="51">
        <v>452400549117</v>
      </c>
      <c r="D389" s="89" t="s">
        <v>13</v>
      </c>
      <c r="E389" s="90">
        <v>23085</v>
      </c>
      <c r="F389" s="91"/>
      <c r="G389" s="55">
        <f t="shared" si="5"/>
        <v>121074889.76999997</v>
      </c>
      <c r="H389" s="56"/>
      <c r="I389" s="78"/>
      <c r="J389" s="57"/>
      <c r="K389" s="57"/>
      <c r="L389" s="57"/>
      <c r="M389" s="57"/>
      <c r="N389" s="57"/>
      <c r="O389" s="57"/>
    </row>
    <row r="390" spans="2:15" ht="26.25">
      <c r="B390" s="133">
        <v>46101</v>
      </c>
      <c r="C390" s="51">
        <v>452400549282</v>
      </c>
      <c r="D390" s="89" t="s">
        <v>13</v>
      </c>
      <c r="E390" s="90">
        <v>6000</v>
      </c>
      <c r="F390" s="91"/>
      <c r="G390" s="55">
        <f t="shared" si="5"/>
        <v>121080889.76999997</v>
      </c>
      <c r="H390" s="56"/>
      <c r="I390" s="78"/>
      <c r="J390" s="57"/>
      <c r="K390" s="57"/>
      <c r="L390" s="57"/>
      <c r="M390" s="57"/>
      <c r="N390" s="57"/>
      <c r="O390" s="57"/>
    </row>
    <row r="391" spans="2:15" ht="26.25">
      <c r="B391" s="133">
        <v>46101</v>
      </c>
      <c r="C391" s="93">
        <v>5280020401</v>
      </c>
      <c r="D391" s="89" t="s">
        <v>13</v>
      </c>
      <c r="E391" s="90">
        <v>30000</v>
      </c>
      <c r="F391" s="91"/>
      <c r="G391" s="55">
        <f t="shared" si="5"/>
        <v>121110889.76999997</v>
      </c>
      <c r="H391" s="56"/>
      <c r="I391" s="78"/>
      <c r="J391" s="57"/>
      <c r="K391" s="57"/>
      <c r="L391" s="57"/>
      <c r="M391" s="57"/>
      <c r="N391" s="57"/>
      <c r="O391" s="57"/>
    </row>
    <row r="392" spans="2:15" ht="26.25">
      <c r="B392" s="133">
        <v>46101</v>
      </c>
      <c r="C392" s="51">
        <v>241546933</v>
      </c>
      <c r="D392" s="89" t="s">
        <v>13</v>
      </c>
      <c r="E392" s="90">
        <v>5000</v>
      </c>
      <c r="F392" s="91"/>
      <c r="G392" s="55">
        <f t="shared" si="5"/>
        <v>121115889.76999997</v>
      </c>
      <c r="H392" s="56"/>
      <c r="I392" s="78"/>
      <c r="J392" s="57"/>
      <c r="K392" s="57"/>
      <c r="L392" s="57"/>
      <c r="M392" s="57"/>
      <c r="N392" s="57"/>
      <c r="O392" s="57"/>
    </row>
    <row r="393" spans="2:15" ht="26.25">
      <c r="B393" s="133">
        <v>46101</v>
      </c>
      <c r="C393" s="51">
        <v>452400544478</v>
      </c>
      <c r="D393" s="89" t="s">
        <v>13</v>
      </c>
      <c r="E393" s="90">
        <v>5050</v>
      </c>
      <c r="F393" s="91"/>
      <c r="G393" s="55">
        <f t="shared" si="5"/>
        <v>121120939.76999997</v>
      </c>
      <c r="H393" s="56"/>
      <c r="I393" s="78"/>
      <c r="J393" s="57"/>
      <c r="K393" s="57"/>
      <c r="L393" s="57"/>
      <c r="M393" s="57"/>
      <c r="N393" s="57"/>
      <c r="O393" s="57"/>
    </row>
    <row r="394" spans="2:15" ht="26.25">
      <c r="B394" s="133">
        <v>46101</v>
      </c>
      <c r="C394" s="93">
        <v>5770010202</v>
      </c>
      <c r="D394" s="89" t="s">
        <v>13</v>
      </c>
      <c r="E394" s="90">
        <v>66100</v>
      </c>
      <c r="F394" s="91"/>
      <c r="G394" s="55">
        <f t="shared" si="5"/>
        <v>121187039.76999997</v>
      </c>
      <c r="H394" s="56"/>
      <c r="I394" s="78"/>
      <c r="J394" s="57"/>
      <c r="K394" s="57"/>
      <c r="L394" s="57"/>
      <c r="M394" s="57"/>
      <c r="N394" s="57"/>
      <c r="O394" s="57"/>
    </row>
    <row r="395" spans="2:15" ht="26.25">
      <c r="B395" s="133">
        <v>46101</v>
      </c>
      <c r="C395" s="51">
        <v>420593742</v>
      </c>
      <c r="D395" s="89" t="s">
        <v>13</v>
      </c>
      <c r="E395" s="90">
        <v>5000</v>
      </c>
      <c r="F395" s="91"/>
      <c r="G395" s="55">
        <f t="shared" si="5"/>
        <v>121192039.76999997</v>
      </c>
      <c r="H395" s="56"/>
      <c r="I395" s="78"/>
      <c r="J395" s="57"/>
      <c r="K395" s="57"/>
      <c r="L395" s="57"/>
      <c r="M395" s="57"/>
      <c r="N395" s="57"/>
      <c r="O395" s="57"/>
    </row>
    <row r="396" spans="2:15" ht="26.25">
      <c r="B396" s="133">
        <v>46101</v>
      </c>
      <c r="C396" s="93">
        <v>6600040646</v>
      </c>
      <c r="D396" s="89" t="s">
        <v>13</v>
      </c>
      <c r="E396" s="90">
        <v>5000</v>
      </c>
      <c r="F396" s="91"/>
      <c r="G396" s="55">
        <f t="shared" si="5"/>
        <v>121197039.76999997</v>
      </c>
      <c r="H396" s="56"/>
      <c r="I396" s="78"/>
      <c r="J396" s="57"/>
      <c r="K396" s="57"/>
      <c r="L396" s="57"/>
      <c r="M396" s="57"/>
      <c r="N396" s="57"/>
      <c r="O396" s="57"/>
    </row>
    <row r="397" spans="2:15" ht="26.25">
      <c r="B397" s="133">
        <v>46101</v>
      </c>
      <c r="C397" s="93">
        <v>6600040649</v>
      </c>
      <c r="D397" s="89" t="s">
        <v>13</v>
      </c>
      <c r="E397" s="90">
        <v>5000</v>
      </c>
      <c r="F397" s="91"/>
      <c r="G397" s="55">
        <f t="shared" si="5"/>
        <v>121202039.76999997</v>
      </c>
      <c r="H397" s="56"/>
      <c r="I397" s="78"/>
      <c r="J397" s="57"/>
      <c r="K397" s="57"/>
      <c r="L397" s="57"/>
      <c r="M397" s="57"/>
      <c r="N397" s="57"/>
      <c r="O397" s="57"/>
    </row>
    <row r="398" spans="2:15" ht="26.25">
      <c r="B398" s="133">
        <v>46101</v>
      </c>
      <c r="C398" s="93">
        <v>7100040454</v>
      </c>
      <c r="D398" s="89" t="s">
        <v>13</v>
      </c>
      <c r="E398" s="90">
        <v>8000</v>
      </c>
      <c r="F398" s="91"/>
      <c r="G398" s="55">
        <f t="shared" ref="G398:G461" si="6">+G397+E398-F398</f>
        <v>121210039.76999997</v>
      </c>
      <c r="H398" s="56"/>
      <c r="I398" s="78"/>
      <c r="J398" s="57"/>
      <c r="K398" s="57"/>
      <c r="L398" s="57"/>
      <c r="M398" s="57"/>
      <c r="N398" s="57"/>
      <c r="O398" s="57"/>
    </row>
    <row r="399" spans="2:15" ht="26.25">
      <c r="B399" s="133">
        <v>46101</v>
      </c>
      <c r="C399" s="93">
        <v>7100040457</v>
      </c>
      <c r="D399" s="89" t="s">
        <v>13</v>
      </c>
      <c r="E399" s="90">
        <v>8000</v>
      </c>
      <c r="F399" s="91"/>
      <c r="G399" s="55">
        <f t="shared" si="6"/>
        <v>121218039.76999997</v>
      </c>
      <c r="H399" s="56"/>
      <c r="I399" s="78"/>
      <c r="J399" s="57"/>
      <c r="K399" s="57"/>
      <c r="L399" s="57"/>
      <c r="M399" s="57"/>
      <c r="N399" s="57"/>
      <c r="O399" s="57"/>
    </row>
    <row r="400" spans="2:15" ht="26.25">
      <c r="B400" s="133">
        <v>46101</v>
      </c>
      <c r="C400" s="93">
        <v>3970030465</v>
      </c>
      <c r="D400" s="89" t="s">
        <v>13</v>
      </c>
      <c r="E400" s="90">
        <v>5000</v>
      </c>
      <c r="F400" s="91"/>
      <c r="G400" s="55">
        <f t="shared" si="6"/>
        <v>121223039.76999997</v>
      </c>
      <c r="H400" s="56"/>
      <c r="I400" s="78"/>
      <c r="J400" s="57"/>
      <c r="K400" s="57"/>
      <c r="L400" s="57"/>
      <c r="M400" s="57"/>
      <c r="N400" s="57"/>
      <c r="O400" s="57"/>
    </row>
    <row r="401" spans="2:15" ht="26.25">
      <c r="B401" s="133">
        <v>46101</v>
      </c>
      <c r="C401" s="51">
        <v>420604993</v>
      </c>
      <c r="D401" s="89" t="s">
        <v>13</v>
      </c>
      <c r="E401" s="90">
        <v>10500</v>
      </c>
      <c r="F401" s="91"/>
      <c r="G401" s="55">
        <f t="shared" si="6"/>
        <v>121233539.76999997</v>
      </c>
      <c r="H401" s="56"/>
      <c r="I401" s="78"/>
      <c r="J401" s="57"/>
      <c r="K401" s="57"/>
      <c r="L401" s="57"/>
      <c r="M401" s="57"/>
      <c r="N401" s="57"/>
      <c r="O401" s="57"/>
    </row>
    <row r="402" spans="2:15" ht="26.25">
      <c r="B402" s="133">
        <v>46101</v>
      </c>
      <c r="C402" s="51">
        <v>420605280</v>
      </c>
      <c r="D402" s="89" t="s">
        <v>13</v>
      </c>
      <c r="E402" s="90">
        <v>8000</v>
      </c>
      <c r="F402" s="126"/>
      <c r="G402" s="55">
        <f t="shared" si="6"/>
        <v>121241539.76999997</v>
      </c>
      <c r="H402" s="56"/>
      <c r="I402" s="78"/>
      <c r="J402" s="57"/>
      <c r="K402" s="57"/>
      <c r="L402" s="57"/>
      <c r="M402" s="57"/>
      <c r="N402" s="57"/>
      <c r="O402" s="57"/>
    </row>
    <row r="403" spans="2:15" ht="47.25">
      <c r="B403" s="106">
        <v>46101</v>
      </c>
      <c r="C403" s="107">
        <v>102001</v>
      </c>
      <c r="D403" s="116" t="s">
        <v>14</v>
      </c>
      <c r="E403" s="86">
        <v>1275</v>
      </c>
      <c r="F403" s="92"/>
      <c r="G403" s="55">
        <f t="shared" si="6"/>
        <v>121242814.76999997</v>
      </c>
      <c r="H403" s="56"/>
      <c r="I403" s="78"/>
      <c r="J403" s="57"/>
      <c r="K403" s="57"/>
      <c r="L403" s="57"/>
      <c r="M403" s="57"/>
      <c r="N403" s="57"/>
      <c r="O403" s="57"/>
    </row>
    <row r="404" spans="2:15" ht="47.25">
      <c r="B404" s="106">
        <v>46101</v>
      </c>
      <c r="C404" s="107">
        <v>20013</v>
      </c>
      <c r="D404" s="116" t="s">
        <v>14</v>
      </c>
      <c r="E404" s="72">
        <v>600</v>
      </c>
      <c r="F404" s="92"/>
      <c r="G404" s="55">
        <f t="shared" si="6"/>
        <v>121243414.76999997</v>
      </c>
      <c r="H404" s="56"/>
      <c r="I404" s="78"/>
      <c r="J404" s="57"/>
      <c r="K404" s="57"/>
      <c r="L404" s="57"/>
      <c r="M404" s="57"/>
      <c r="N404" s="57"/>
      <c r="O404" s="57"/>
    </row>
    <row r="405" spans="2:15" ht="52.5">
      <c r="B405" s="106">
        <v>46101</v>
      </c>
      <c r="C405" s="117">
        <v>38517</v>
      </c>
      <c r="D405" s="118" t="s">
        <v>106</v>
      </c>
      <c r="E405" s="55">
        <v>8504.4</v>
      </c>
      <c r="F405" s="95"/>
      <c r="G405" s="55">
        <f t="shared" si="6"/>
        <v>121251919.16999997</v>
      </c>
      <c r="H405" s="56"/>
      <c r="I405" s="78"/>
      <c r="J405" s="57"/>
      <c r="K405" s="57"/>
      <c r="L405" s="57"/>
      <c r="M405" s="57"/>
      <c r="N405" s="57"/>
      <c r="O405" s="57"/>
    </row>
    <row r="406" spans="2:15" ht="52.5">
      <c r="B406" s="106">
        <v>46101</v>
      </c>
      <c r="C406" s="117">
        <v>38518</v>
      </c>
      <c r="D406" s="118" t="s">
        <v>106</v>
      </c>
      <c r="E406" s="55">
        <v>48406.05</v>
      </c>
      <c r="F406" s="91"/>
      <c r="G406" s="55">
        <f t="shared" si="6"/>
        <v>121300325.21999997</v>
      </c>
      <c r="H406" s="56"/>
      <c r="I406" s="78"/>
      <c r="J406" s="57"/>
      <c r="K406" s="57"/>
      <c r="L406" s="57"/>
      <c r="M406" s="57"/>
      <c r="N406" s="57"/>
      <c r="O406" s="57"/>
    </row>
    <row r="407" spans="2:15" ht="52.5">
      <c r="B407" s="106">
        <v>46101</v>
      </c>
      <c r="C407" s="117">
        <v>38519</v>
      </c>
      <c r="D407" s="118" t="s">
        <v>106</v>
      </c>
      <c r="E407" s="55">
        <v>6988.2</v>
      </c>
      <c r="F407" s="55"/>
      <c r="G407" s="55">
        <f t="shared" si="6"/>
        <v>121307313.41999997</v>
      </c>
      <c r="H407" s="56"/>
      <c r="I407" s="78"/>
      <c r="J407" s="57"/>
      <c r="K407" s="57"/>
      <c r="L407" s="57"/>
      <c r="M407" s="57"/>
      <c r="N407" s="57"/>
      <c r="O407" s="57"/>
    </row>
    <row r="408" spans="2:15" ht="26.25">
      <c r="B408" s="133">
        <v>46104</v>
      </c>
      <c r="C408" s="51">
        <v>452400470172</v>
      </c>
      <c r="D408" s="89" t="s">
        <v>13</v>
      </c>
      <c r="E408" s="124">
        <v>263549</v>
      </c>
      <c r="F408" s="126"/>
      <c r="G408" s="55">
        <f t="shared" si="6"/>
        <v>121570862.41999997</v>
      </c>
      <c r="H408" s="56"/>
      <c r="I408" s="78"/>
      <c r="J408" s="57"/>
      <c r="K408" s="57"/>
      <c r="L408" s="57"/>
      <c r="M408" s="57"/>
      <c r="N408" s="57"/>
      <c r="O408" s="57"/>
    </row>
    <row r="409" spans="2:15" ht="26.25">
      <c r="B409" s="133">
        <v>46104</v>
      </c>
      <c r="C409" s="93">
        <v>3520030164</v>
      </c>
      <c r="D409" s="89" t="s">
        <v>13</v>
      </c>
      <c r="E409" s="124">
        <v>8000</v>
      </c>
      <c r="F409" s="126"/>
      <c r="G409" s="55">
        <f t="shared" si="6"/>
        <v>121578862.41999997</v>
      </c>
      <c r="H409" s="56"/>
      <c r="I409" s="78"/>
      <c r="J409" s="57"/>
      <c r="K409" s="57"/>
      <c r="L409" s="57"/>
      <c r="M409" s="57"/>
      <c r="N409" s="57"/>
      <c r="O409" s="57"/>
    </row>
    <row r="410" spans="2:15" ht="26.25">
      <c r="B410" s="133">
        <v>46104</v>
      </c>
      <c r="C410" s="93">
        <v>3000020274</v>
      </c>
      <c r="D410" s="89" t="s">
        <v>13</v>
      </c>
      <c r="E410" s="124">
        <v>8000</v>
      </c>
      <c r="F410" s="126"/>
      <c r="G410" s="55">
        <f t="shared" si="6"/>
        <v>121586862.41999997</v>
      </c>
      <c r="H410" s="56"/>
      <c r="I410" s="78"/>
      <c r="J410" s="57"/>
      <c r="K410" s="57"/>
      <c r="L410" s="57"/>
      <c r="M410" s="57"/>
      <c r="N410" s="57"/>
      <c r="O410" s="57"/>
    </row>
    <row r="411" spans="2:15" ht="26.25">
      <c r="B411" s="133">
        <v>46104</v>
      </c>
      <c r="C411" s="51">
        <v>420649913</v>
      </c>
      <c r="D411" s="89" t="s">
        <v>13</v>
      </c>
      <c r="E411" s="124">
        <v>10500</v>
      </c>
      <c r="F411" s="126"/>
      <c r="G411" s="55">
        <f t="shared" si="6"/>
        <v>121597362.41999997</v>
      </c>
      <c r="H411" s="56"/>
      <c r="I411" s="78"/>
      <c r="J411" s="57"/>
      <c r="K411" s="57"/>
      <c r="L411" s="57"/>
      <c r="M411" s="57"/>
      <c r="N411" s="57"/>
      <c r="O411" s="57"/>
    </row>
    <row r="412" spans="2:15" ht="26.25">
      <c r="B412" s="133">
        <v>46104</v>
      </c>
      <c r="C412" s="51">
        <v>420709235</v>
      </c>
      <c r="D412" s="89" t="s">
        <v>13</v>
      </c>
      <c r="E412" s="124">
        <v>3013640</v>
      </c>
      <c r="F412" s="126"/>
      <c r="G412" s="55">
        <f t="shared" si="6"/>
        <v>124611002.41999997</v>
      </c>
      <c r="H412" s="56"/>
      <c r="I412" s="78"/>
      <c r="J412" s="57"/>
      <c r="K412" s="57"/>
      <c r="L412" s="57"/>
      <c r="M412" s="57"/>
      <c r="N412" s="57"/>
      <c r="O412" s="57"/>
    </row>
    <row r="413" spans="2:15" ht="26.25">
      <c r="B413" s="133">
        <v>46104</v>
      </c>
      <c r="C413" s="51">
        <v>452400548617</v>
      </c>
      <c r="D413" s="89" t="s">
        <v>13</v>
      </c>
      <c r="E413" s="124">
        <v>14583</v>
      </c>
      <c r="F413" s="126"/>
      <c r="G413" s="55">
        <f t="shared" si="6"/>
        <v>124625585.41999997</v>
      </c>
      <c r="H413" s="56"/>
      <c r="I413" s="78"/>
      <c r="J413" s="57"/>
      <c r="K413" s="57"/>
      <c r="L413" s="57"/>
      <c r="M413" s="57"/>
      <c r="N413" s="57"/>
      <c r="O413" s="57"/>
    </row>
    <row r="414" spans="2:15" ht="26.25">
      <c r="B414" s="133">
        <v>46104</v>
      </c>
      <c r="C414" s="51">
        <v>452400541099</v>
      </c>
      <c r="D414" s="89" t="s">
        <v>13</v>
      </c>
      <c r="E414" s="124">
        <v>8400</v>
      </c>
      <c r="F414" s="126"/>
      <c r="G414" s="55">
        <f t="shared" si="6"/>
        <v>124633985.41999997</v>
      </c>
      <c r="H414" s="56"/>
      <c r="I414" s="78"/>
      <c r="J414" s="57"/>
      <c r="K414" s="57"/>
      <c r="L414" s="57"/>
      <c r="M414" s="57"/>
      <c r="N414" s="57"/>
      <c r="O414" s="57"/>
    </row>
    <row r="415" spans="2:15" ht="26.25">
      <c r="B415" s="133">
        <v>46104</v>
      </c>
      <c r="C415" s="51">
        <v>420720327</v>
      </c>
      <c r="D415" s="89" t="s">
        <v>13</v>
      </c>
      <c r="E415" s="124">
        <v>3500</v>
      </c>
      <c r="F415" s="126"/>
      <c r="G415" s="55">
        <f t="shared" si="6"/>
        <v>124637485.41999997</v>
      </c>
      <c r="H415" s="56"/>
      <c r="I415" s="78"/>
      <c r="J415" s="57"/>
      <c r="K415" s="57"/>
      <c r="L415" s="57"/>
      <c r="M415" s="57"/>
      <c r="N415" s="57"/>
      <c r="O415" s="57"/>
    </row>
    <row r="416" spans="2:15" ht="26.25">
      <c r="B416" s="133">
        <v>46104</v>
      </c>
      <c r="C416" s="51">
        <v>452400546731</v>
      </c>
      <c r="D416" s="89" t="s">
        <v>13</v>
      </c>
      <c r="E416" s="124">
        <v>1400</v>
      </c>
      <c r="F416" s="101"/>
      <c r="G416" s="55">
        <f t="shared" si="6"/>
        <v>124638885.41999997</v>
      </c>
      <c r="H416" s="56"/>
      <c r="I416" s="78"/>
      <c r="J416" s="57"/>
      <c r="K416" s="57"/>
      <c r="L416" s="57"/>
      <c r="M416" s="57"/>
      <c r="N416" s="57"/>
      <c r="O416" s="57"/>
    </row>
    <row r="417" spans="2:15" ht="26.25">
      <c r="B417" s="133">
        <v>46104</v>
      </c>
      <c r="C417" s="51">
        <v>241566672</v>
      </c>
      <c r="D417" s="89" t="s">
        <v>13</v>
      </c>
      <c r="E417" s="124">
        <v>6000</v>
      </c>
      <c r="F417" s="101"/>
      <c r="G417" s="55">
        <f t="shared" si="6"/>
        <v>124644885.41999997</v>
      </c>
      <c r="H417" s="56"/>
      <c r="I417" s="78"/>
      <c r="J417" s="57"/>
      <c r="K417" s="57"/>
      <c r="L417" s="57"/>
      <c r="M417" s="57"/>
      <c r="N417" s="57"/>
      <c r="O417" s="57"/>
    </row>
    <row r="418" spans="2:15" ht="26.25">
      <c r="B418" s="133">
        <v>46104</v>
      </c>
      <c r="C418" s="93">
        <v>3230020648</v>
      </c>
      <c r="D418" s="89" t="s">
        <v>13</v>
      </c>
      <c r="E418" s="124">
        <v>8000</v>
      </c>
      <c r="F418" s="101"/>
      <c r="G418" s="55">
        <f t="shared" si="6"/>
        <v>124652885.41999997</v>
      </c>
      <c r="H418" s="56"/>
      <c r="I418" s="78"/>
      <c r="J418" s="57"/>
      <c r="K418" s="57"/>
      <c r="L418" s="57"/>
      <c r="M418" s="57"/>
      <c r="N418" s="57"/>
      <c r="O418" s="57"/>
    </row>
    <row r="419" spans="2:15" ht="26.25">
      <c r="B419" s="133">
        <v>46104</v>
      </c>
      <c r="C419" s="93">
        <v>6600130671</v>
      </c>
      <c r="D419" s="89" t="s">
        <v>13</v>
      </c>
      <c r="E419" s="124">
        <v>5000</v>
      </c>
      <c r="F419" s="101"/>
      <c r="G419" s="55">
        <f t="shared" si="6"/>
        <v>124657885.41999997</v>
      </c>
      <c r="H419" s="56"/>
      <c r="I419" s="78"/>
      <c r="J419" s="57"/>
      <c r="K419" s="57"/>
      <c r="L419" s="57"/>
      <c r="M419" s="57"/>
      <c r="N419" s="57"/>
      <c r="O419" s="57"/>
    </row>
    <row r="420" spans="2:15" ht="26.25">
      <c r="B420" s="133">
        <v>46104</v>
      </c>
      <c r="C420" s="93">
        <v>160130674</v>
      </c>
      <c r="D420" s="89" t="s">
        <v>13</v>
      </c>
      <c r="E420" s="124">
        <v>5000</v>
      </c>
      <c r="F420" s="101"/>
      <c r="G420" s="55">
        <f t="shared" si="6"/>
        <v>124662885.41999997</v>
      </c>
      <c r="H420" s="56"/>
      <c r="I420" s="78"/>
      <c r="J420" s="57"/>
      <c r="K420" s="57"/>
      <c r="L420" s="57"/>
      <c r="M420" s="57"/>
      <c r="N420" s="57"/>
      <c r="O420" s="57"/>
    </row>
    <row r="421" spans="2:15" ht="26.25">
      <c r="B421" s="133">
        <v>46104</v>
      </c>
      <c r="C421" s="93">
        <v>5280010300</v>
      </c>
      <c r="D421" s="89" t="s">
        <v>13</v>
      </c>
      <c r="E421" s="125">
        <v>500</v>
      </c>
      <c r="F421" s="101"/>
      <c r="G421" s="55">
        <f t="shared" si="6"/>
        <v>124663385.41999997</v>
      </c>
      <c r="H421" s="56"/>
      <c r="I421" s="78"/>
      <c r="J421" s="57"/>
      <c r="K421" s="57"/>
      <c r="L421" s="57"/>
      <c r="M421" s="57"/>
      <c r="N421" s="57"/>
      <c r="O421" s="57"/>
    </row>
    <row r="422" spans="2:15" ht="26.25">
      <c r="B422" s="133">
        <v>46104</v>
      </c>
      <c r="C422" s="93">
        <v>5280010303</v>
      </c>
      <c r="D422" s="89" t="s">
        <v>13</v>
      </c>
      <c r="E422" s="124">
        <v>95500</v>
      </c>
      <c r="F422" s="101"/>
      <c r="G422" s="55">
        <f t="shared" si="6"/>
        <v>124758885.41999997</v>
      </c>
      <c r="H422" s="56"/>
      <c r="I422" s="78"/>
      <c r="J422" s="57"/>
      <c r="K422" s="57"/>
      <c r="L422" s="57"/>
      <c r="M422" s="57"/>
      <c r="N422" s="57"/>
      <c r="O422" s="57"/>
    </row>
    <row r="423" spans="2:15" ht="26.25">
      <c r="B423" s="133">
        <v>46104</v>
      </c>
      <c r="C423" s="51">
        <v>452400541942</v>
      </c>
      <c r="D423" s="89" t="s">
        <v>13</v>
      </c>
      <c r="E423" s="125">
        <v>200</v>
      </c>
      <c r="F423" s="101"/>
      <c r="G423" s="55">
        <f t="shared" si="6"/>
        <v>124759085.41999997</v>
      </c>
      <c r="H423" s="56"/>
      <c r="I423" s="78"/>
      <c r="J423" s="57"/>
      <c r="K423" s="57"/>
      <c r="L423" s="57"/>
      <c r="M423" s="57"/>
      <c r="N423" s="57"/>
      <c r="O423" s="57"/>
    </row>
    <row r="424" spans="2:15" ht="26.25">
      <c r="B424" s="133">
        <v>46104</v>
      </c>
      <c r="C424" s="51">
        <v>452400545095</v>
      </c>
      <c r="D424" s="89" t="s">
        <v>13</v>
      </c>
      <c r="E424" s="124">
        <v>99310</v>
      </c>
      <c r="F424" s="101"/>
      <c r="G424" s="55">
        <f t="shared" si="6"/>
        <v>124858395.41999997</v>
      </c>
      <c r="H424" s="56"/>
      <c r="I424" s="78"/>
      <c r="J424" s="57"/>
      <c r="K424" s="57"/>
      <c r="L424" s="57"/>
      <c r="M424" s="57"/>
      <c r="N424" s="57"/>
      <c r="O424" s="57"/>
    </row>
    <row r="425" spans="2:15" ht="26.25">
      <c r="B425" s="133">
        <v>46104</v>
      </c>
      <c r="C425" s="51">
        <v>452400549004</v>
      </c>
      <c r="D425" s="89" t="s">
        <v>13</v>
      </c>
      <c r="E425" s="124">
        <v>3360</v>
      </c>
      <c r="F425" s="101"/>
      <c r="G425" s="55">
        <f t="shared" si="6"/>
        <v>124861755.41999997</v>
      </c>
      <c r="H425" s="56"/>
      <c r="I425" s="78"/>
      <c r="J425" s="57"/>
      <c r="K425" s="57"/>
      <c r="L425" s="57"/>
      <c r="M425" s="57"/>
      <c r="N425" s="57"/>
      <c r="O425" s="57"/>
    </row>
    <row r="426" spans="2:15" ht="26.25">
      <c r="B426" s="133">
        <v>46104</v>
      </c>
      <c r="C426" s="93">
        <v>5770020357</v>
      </c>
      <c r="D426" s="89" t="s">
        <v>13</v>
      </c>
      <c r="E426" s="124">
        <v>92400</v>
      </c>
      <c r="F426" s="101"/>
      <c r="G426" s="55">
        <f t="shared" si="6"/>
        <v>124954155.41999997</v>
      </c>
      <c r="H426" s="56"/>
      <c r="I426" s="78"/>
      <c r="J426" s="57"/>
      <c r="K426" s="57"/>
      <c r="L426" s="57"/>
      <c r="M426" s="57"/>
      <c r="N426" s="57"/>
      <c r="O426" s="57"/>
    </row>
    <row r="427" spans="2:15" ht="26.25">
      <c r="B427" s="133">
        <v>46104</v>
      </c>
      <c r="C427" s="93">
        <v>5770020360</v>
      </c>
      <c r="D427" s="89" t="s">
        <v>13</v>
      </c>
      <c r="E427" s="124">
        <v>9500</v>
      </c>
      <c r="F427" s="101"/>
      <c r="G427" s="55">
        <f t="shared" si="6"/>
        <v>124963655.41999997</v>
      </c>
      <c r="H427" s="56"/>
      <c r="I427" s="78"/>
      <c r="J427" s="57"/>
      <c r="K427" s="57"/>
      <c r="L427" s="57"/>
      <c r="M427" s="57"/>
      <c r="N427" s="57"/>
      <c r="O427" s="57"/>
    </row>
    <row r="428" spans="2:15" ht="26.25">
      <c r="B428" s="133">
        <v>46104</v>
      </c>
      <c r="C428" s="51">
        <v>241569259</v>
      </c>
      <c r="D428" s="89" t="s">
        <v>13</v>
      </c>
      <c r="E428" s="124">
        <v>1800</v>
      </c>
      <c r="F428" s="101"/>
      <c r="G428" s="55">
        <f t="shared" si="6"/>
        <v>124965455.41999997</v>
      </c>
      <c r="H428" s="56"/>
      <c r="I428" s="78"/>
      <c r="J428" s="57"/>
      <c r="K428" s="57"/>
      <c r="L428" s="57"/>
      <c r="M428" s="57"/>
      <c r="N428" s="57"/>
      <c r="O428" s="57"/>
    </row>
    <row r="429" spans="2:15" ht="26.25">
      <c r="B429" s="133">
        <v>46104</v>
      </c>
      <c r="C429" s="51">
        <v>241569455</v>
      </c>
      <c r="D429" s="89" t="s">
        <v>13</v>
      </c>
      <c r="E429" s="124">
        <v>8000</v>
      </c>
      <c r="F429" s="101"/>
      <c r="G429" s="55">
        <f t="shared" si="6"/>
        <v>124973455.41999997</v>
      </c>
      <c r="H429" s="56"/>
      <c r="I429" s="78"/>
      <c r="J429" s="57"/>
      <c r="K429" s="57"/>
      <c r="L429" s="57"/>
      <c r="M429" s="57"/>
      <c r="N429" s="57"/>
      <c r="O429" s="57"/>
    </row>
    <row r="430" spans="2:15" ht="26.25">
      <c r="B430" s="137">
        <v>46104</v>
      </c>
      <c r="C430" s="138">
        <v>420765201</v>
      </c>
      <c r="D430" s="89" t="s">
        <v>13</v>
      </c>
      <c r="E430" s="124">
        <v>5000</v>
      </c>
      <c r="F430" s="101"/>
      <c r="G430" s="55">
        <f t="shared" si="6"/>
        <v>124978455.41999997</v>
      </c>
      <c r="H430" s="56"/>
      <c r="I430" s="78"/>
      <c r="J430" s="57"/>
      <c r="K430" s="57"/>
      <c r="L430" s="57"/>
      <c r="M430" s="57"/>
      <c r="N430" s="57"/>
      <c r="O430" s="57"/>
    </row>
    <row r="431" spans="2:15" ht="47.25">
      <c r="B431" s="106">
        <v>46104</v>
      </c>
      <c r="C431" s="107">
        <v>26535</v>
      </c>
      <c r="D431" s="116" t="s">
        <v>14</v>
      </c>
      <c r="E431" s="72">
        <v>750</v>
      </c>
      <c r="F431" s="92"/>
      <c r="G431" s="55">
        <f t="shared" si="6"/>
        <v>124979205.41999997</v>
      </c>
      <c r="H431" s="56"/>
      <c r="I431" s="78"/>
      <c r="J431" s="57"/>
      <c r="K431" s="57"/>
      <c r="L431" s="57"/>
      <c r="M431" s="57"/>
      <c r="N431" s="57"/>
      <c r="O431" s="57"/>
    </row>
    <row r="432" spans="2:15" ht="47.25">
      <c r="B432" s="106">
        <v>46104</v>
      </c>
      <c r="C432" s="107">
        <v>62782</v>
      </c>
      <c r="D432" s="116" t="s">
        <v>14</v>
      </c>
      <c r="E432" s="72">
        <v>675</v>
      </c>
      <c r="F432" s="92"/>
      <c r="G432" s="55">
        <f t="shared" si="6"/>
        <v>124979880.41999997</v>
      </c>
      <c r="H432" s="56"/>
      <c r="I432" s="78"/>
      <c r="J432" s="57"/>
      <c r="K432" s="57"/>
      <c r="L432" s="57"/>
      <c r="M432" s="57"/>
      <c r="N432" s="57"/>
      <c r="O432" s="57"/>
    </row>
    <row r="433" spans="2:15" ht="47.25">
      <c r="B433" s="106">
        <v>46104</v>
      </c>
      <c r="C433" s="107">
        <v>93629</v>
      </c>
      <c r="D433" s="116" t="s">
        <v>14</v>
      </c>
      <c r="E433" s="86">
        <v>2500</v>
      </c>
      <c r="F433" s="92"/>
      <c r="G433" s="55">
        <f t="shared" si="6"/>
        <v>124982380.41999997</v>
      </c>
      <c r="H433" s="56"/>
      <c r="I433" s="78"/>
      <c r="J433" s="57"/>
      <c r="K433" s="57"/>
      <c r="L433" s="57"/>
      <c r="M433" s="57"/>
      <c r="N433" s="57"/>
      <c r="O433" s="57"/>
    </row>
    <row r="434" spans="2:15" ht="69.75">
      <c r="B434" s="139">
        <v>46105</v>
      </c>
      <c r="C434" s="140" t="s">
        <v>107</v>
      </c>
      <c r="D434" s="141" t="s">
        <v>108</v>
      </c>
      <c r="E434" s="77"/>
      <c r="F434" s="101">
        <v>410337.3</v>
      </c>
      <c r="G434" s="55">
        <f t="shared" si="6"/>
        <v>124572043.11999997</v>
      </c>
      <c r="H434" s="56"/>
      <c r="I434" s="78"/>
      <c r="J434" s="57"/>
      <c r="K434" s="57"/>
      <c r="L434" s="57"/>
      <c r="M434" s="57"/>
      <c r="N434" s="57"/>
      <c r="O434" s="57"/>
    </row>
    <row r="435" spans="2:15" ht="47.25">
      <c r="B435" s="133">
        <v>46105</v>
      </c>
      <c r="C435" s="113" t="s">
        <v>109</v>
      </c>
      <c r="D435" s="116" t="s">
        <v>68</v>
      </c>
      <c r="E435" s="77"/>
      <c r="F435" s="135">
        <v>29158</v>
      </c>
      <c r="G435" s="55">
        <f t="shared" si="6"/>
        <v>124542885.11999997</v>
      </c>
      <c r="H435" s="56"/>
      <c r="I435" s="78"/>
      <c r="J435" s="57"/>
      <c r="K435" s="57"/>
      <c r="L435" s="57"/>
      <c r="M435" s="57"/>
      <c r="N435" s="57"/>
      <c r="O435" s="57"/>
    </row>
    <row r="436" spans="2:15" ht="47.25">
      <c r="B436" s="133">
        <v>46105</v>
      </c>
      <c r="C436" s="113" t="s">
        <v>110</v>
      </c>
      <c r="D436" s="116" t="s">
        <v>111</v>
      </c>
      <c r="E436" s="77"/>
      <c r="F436" s="135">
        <v>34840</v>
      </c>
      <c r="G436" s="55">
        <f t="shared" si="6"/>
        <v>124508045.11999997</v>
      </c>
      <c r="H436" s="56"/>
      <c r="I436" s="78"/>
      <c r="J436" s="57"/>
      <c r="K436" s="57"/>
      <c r="L436" s="57"/>
      <c r="M436" s="57"/>
      <c r="N436" s="57"/>
      <c r="O436" s="57"/>
    </row>
    <row r="437" spans="2:15" ht="26.25">
      <c r="B437" s="133">
        <v>46105</v>
      </c>
      <c r="C437" s="51">
        <v>420776377</v>
      </c>
      <c r="D437" s="89" t="s">
        <v>13</v>
      </c>
      <c r="E437" s="124">
        <v>8000</v>
      </c>
      <c r="F437" s="101"/>
      <c r="G437" s="55">
        <f t="shared" si="6"/>
        <v>124516045.11999997</v>
      </c>
      <c r="H437" s="56"/>
      <c r="I437" s="78"/>
      <c r="J437" s="57"/>
      <c r="K437" s="57"/>
      <c r="L437" s="57"/>
      <c r="M437" s="57"/>
      <c r="N437" s="57"/>
      <c r="O437" s="57"/>
    </row>
    <row r="438" spans="2:15" ht="26.25">
      <c r="B438" s="133">
        <v>46105</v>
      </c>
      <c r="C438" s="51">
        <v>452400470164</v>
      </c>
      <c r="D438" s="89" t="s">
        <v>13</v>
      </c>
      <c r="E438" s="124">
        <v>144530</v>
      </c>
      <c r="F438" s="101"/>
      <c r="G438" s="55">
        <f t="shared" si="6"/>
        <v>124660575.11999997</v>
      </c>
      <c r="H438" s="56"/>
      <c r="I438" s="78"/>
      <c r="J438" s="57"/>
      <c r="K438" s="57"/>
      <c r="L438" s="57"/>
      <c r="M438" s="57"/>
      <c r="N438" s="57"/>
      <c r="O438" s="57"/>
    </row>
    <row r="439" spans="2:15" ht="26.25">
      <c r="B439" s="133">
        <v>46105</v>
      </c>
      <c r="C439" s="51">
        <v>420779035</v>
      </c>
      <c r="D439" s="89" t="s">
        <v>13</v>
      </c>
      <c r="E439" s="124">
        <v>9800</v>
      </c>
      <c r="F439" s="101"/>
      <c r="G439" s="55">
        <f t="shared" si="6"/>
        <v>124670375.11999997</v>
      </c>
      <c r="H439" s="56"/>
      <c r="I439" s="78"/>
      <c r="J439" s="57"/>
      <c r="K439" s="57"/>
      <c r="L439" s="57"/>
      <c r="M439" s="57"/>
      <c r="N439" s="57"/>
      <c r="O439" s="57"/>
    </row>
    <row r="440" spans="2:15" ht="26.25">
      <c r="B440" s="133">
        <v>46105</v>
      </c>
      <c r="C440" s="51">
        <v>452400543490</v>
      </c>
      <c r="D440" s="89" t="s">
        <v>13</v>
      </c>
      <c r="E440" s="124">
        <v>3920</v>
      </c>
      <c r="F440" s="101"/>
      <c r="G440" s="55">
        <f t="shared" si="6"/>
        <v>124674295.11999997</v>
      </c>
      <c r="H440" s="56"/>
      <c r="I440" s="78"/>
      <c r="J440" s="57"/>
      <c r="K440" s="57"/>
      <c r="L440" s="57"/>
      <c r="M440" s="57"/>
      <c r="N440" s="57"/>
      <c r="O440" s="57"/>
    </row>
    <row r="441" spans="2:15" ht="26.25">
      <c r="B441" s="133">
        <v>46105</v>
      </c>
      <c r="C441" s="93">
        <v>2560090234</v>
      </c>
      <c r="D441" s="89" t="s">
        <v>13</v>
      </c>
      <c r="E441" s="124">
        <v>6000</v>
      </c>
      <c r="F441" s="101"/>
      <c r="G441" s="55">
        <f t="shared" si="6"/>
        <v>124680295.11999997</v>
      </c>
      <c r="H441" s="56"/>
      <c r="I441" s="78"/>
      <c r="J441" s="57"/>
      <c r="K441" s="57"/>
      <c r="L441" s="57"/>
      <c r="M441" s="57"/>
      <c r="N441" s="57"/>
      <c r="O441" s="57"/>
    </row>
    <row r="442" spans="2:15" ht="26.25">
      <c r="B442" s="133">
        <v>46105</v>
      </c>
      <c r="C442" s="51">
        <v>420798607</v>
      </c>
      <c r="D442" s="89" t="s">
        <v>13</v>
      </c>
      <c r="E442" s="125">
        <v>800</v>
      </c>
      <c r="F442" s="101"/>
      <c r="G442" s="55">
        <f t="shared" si="6"/>
        <v>124681095.11999997</v>
      </c>
      <c r="H442" s="56"/>
      <c r="I442" s="78"/>
      <c r="J442" s="57"/>
      <c r="K442" s="57"/>
      <c r="L442" s="57"/>
      <c r="M442" s="57"/>
      <c r="N442" s="57"/>
      <c r="O442" s="57"/>
    </row>
    <row r="443" spans="2:15" ht="26.25">
      <c r="B443" s="133">
        <v>46105</v>
      </c>
      <c r="C443" s="51">
        <v>420803721</v>
      </c>
      <c r="D443" s="89" t="s">
        <v>13</v>
      </c>
      <c r="E443" s="124">
        <v>7800</v>
      </c>
      <c r="F443" s="101"/>
      <c r="G443" s="55">
        <f t="shared" si="6"/>
        <v>124688895.11999997</v>
      </c>
      <c r="H443" s="56"/>
      <c r="I443" s="78"/>
      <c r="J443" s="57"/>
      <c r="K443" s="57"/>
      <c r="L443" s="57"/>
      <c r="M443" s="57"/>
      <c r="N443" s="57"/>
      <c r="O443" s="57"/>
    </row>
    <row r="444" spans="2:15" ht="26.25">
      <c r="B444" s="133">
        <v>46105</v>
      </c>
      <c r="C444" s="93">
        <v>5280010276</v>
      </c>
      <c r="D444" s="89" t="s">
        <v>13</v>
      </c>
      <c r="E444" s="124">
        <v>23800</v>
      </c>
      <c r="F444" s="101"/>
      <c r="G444" s="55">
        <f t="shared" si="6"/>
        <v>124712695.11999997</v>
      </c>
      <c r="H444" s="56"/>
      <c r="I444" s="78"/>
      <c r="J444" s="57"/>
      <c r="K444" s="57"/>
      <c r="L444" s="57"/>
      <c r="M444" s="57"/>
      <c r="N444" s="57"/>
      <c r="O444" s="57"/>
    </row>
    <row r="445" spans="2:15" ht="26.25">
      <c r="B445" s="133">
        <v>46105</v>
      </c>
      <c r="C445" s="93">
        <v>5280010279</v>
      </c>
      <c r="D445" s="89" t="s">
        <v>13</v>
      </c>
      <c r="E445" s="124">
        <v>2100</v>
      </c>
      <c r="F445" s="101"/>
      <c r="G445" s="55">
        <f t="shared" si="6"/>
        <v>124714795.11999997</v>
      </c>
      <c r="H445" s="56"/>
      <c r="I445" s="78"/>
      <c r="J445" s="57"/>
      <c r="K445" s="57"/>
      <c r="L445" s="57"/>
      <c r="M445" s="57"/>
      <c r="N445" s="57"/>
      <c r="O445" s="57"/>
    </row>
    <row r="446" spans="2:15" ht="26.25">
      <c r="B446" s="133">
        <v>46105</v>
      </c>
      <c r="C446" s="51">
        <v>452400548646</v>
      </c>
      <c r="D446" s="89" t="s">
        <v>13</v>
      </c>
      <c r="E446" s="124">
        <v>35400</v>
      </c>
      <c r="F446" s="101"/>
      <c r="G446" s="55">
        <f t="shared" si="6"/>
        <v>124750195.11999997</v>
      </c>
      <c r="H446" s="56"/>
      <c r="I446" s="78"/>
      <c r="J446" s="57"/>
      <c r="K446" s="57"/>
      <c r="L446" s="57"/>
      <c r="M446" s="57"/>
      <c r="N446" s="57"/>
      <c r="O446" s="57"/>
    </row>
    <row r="447" spans="2:15" ht="26.25">
      <c r="B447" s="133">
        <v>46105</v>
      </c>
      <c r="C447" s="51">
        <v>452400543296</v>
      </c>
      <c r="D447" s="89" t="s">
        <v>13</v>
      </c>
      <c r="E447" s="124">
        <v>8400</v>
      </c>
      <c r="F447" s="101"/>
      <c r="G447" s="55">
        <f t="shared" si="6"/>
        <v>124758595.11999997</v>
      </c>
      <c r="H447" s="56"/>
      <c r="I447" s="78"/>
      <c r="J447" s="57"/>
      <c r="K447" s="57"/>
      <c r="L447" s="57"/>
      <c r="M447" s="57"/>
      <c r="N447" s="57"/>
      <c r="O447" s="57"/>
    </row>
    <row r="448" spans="2:15" ht="26.25">
      <c r="B448" s="133">
        <v>46105</v>
      </c>
      <c r="C448" s="93">
        <v>5770030150</v>
      </c>
      <c r="D448" s="89" t="s">
        <v>13</v>
      </c>
      <c r="E448" s="124">
        <v>18500</v>
      </c>
      <c r="F448" s="101"/>
      <c r="G448" s="55">
        <f t="shared" si="6"/>
        <v>124777095.11999997</v>
      </c>
      <c r="H448" s="56"/>
      <c r="I448" s="78"/>
      <c r="J448" s="57"/>
      <c r="K448" s="57"/>
      <c r="L448" s="57"/>
      <c r="M448" s="57"/>
      <c r="N448" s="57"/>
      <c r="O448" s="57"/>
    </row>
    <row r="449" spans="2:15" ht="26.25">
      <c r="B449" s="133">
        <v>46105</v>
      </c>
      <c r="C449" s="93">
        <v>5770030153</v>
      </c>
      <c r="D449" s="89" t="s">
        <v>13</v>
      </c>
      <c r="E449" s="124">
        <v>245300</v>
      </c>
      <c r="F449" s="101"/>
      <c r="G449" s="55">
        <f t="shared" si="6"/>
        <v>125022395.11999997</v>
      </c>
      <c r="H449" s="56"/>
      <c r="I449" s="78"/>
      <c r="J449" s="57"/>
      <c r="K449" s="57"/>
      <c r="L449" s="57"/>
      <c r="M449" s="57"/>
      <c r="N449" s="57"/>
      <c r="O449" s="57"/>
    </row>
    <row r="450" spans="2:15" ht="26.25">
      <c r="B450" s="133">
        <v>46105</v>
      </c>
      <c r="C450" s="51">
        <v>241582718</v>
      </c>
      <c r="D450" s="89" t="s">
        <v>13</v>
      </c>
      <c r="E450" s="124">
        <v>8000</v>
      </c>
      <c r="F450" s="101"/>
      <c r="G450" s="55">
        <f t="shared" si="6"/>
        <v>125030395.11999997</v>
      </c>
      <c r="H450" s="56"/>
      <c r="I450" s="78"/>
      <c r="J450" s="57"/>
      <c r="K450" s="57"/>
      <c r="L450" s="57"/>
      <c r="M450" s="57"/>
      <c r="N450" s="57"/>
      <c r="O450" s="57"/>
    </row>
    <row r="451" spans="2:15" ht="26.25">
      <c r="B451" s="133">
        <v>46105</v>
      </c>
      <c r="C451" s="51">
        <v>241585148</v>
      </c>
      <c r="D451" s="89" t="s">
        <v>13</v>
      </c>
      <c r="E451" s="124">
        <v>8000</v>
      </c>
      <c r="F451" s="101"/>
      <c r="G451" s="55">
        <f t="shared" si="6"/>
        <v>125038395.11999997</v>
      </c>
      <c r="H451" s="56"/>
      <c r="I451" s="78"/>
      <c r="J451" s="57"/>
      <c r="K451" s="57"/>
      <c r="L451" s="57"/>
      <c r="M451" s="57"/>
      <c r="N451" s="57"/>
      <c r="O451" s="57"/>
    </row>
    <row r="452" spans="2:15" ht="26.25">
      <c r="B452" s="133">
        <v>46105</v>
      </c>
      <c r="C452" s="51">
        <v>241585156</v>
      </c>
      <c r="D452" s="89" t="s">
        <v>13</v>
      </c>
      <c r="E452" s="124">
        <v>8000</v>
      </c>
      <c r="F452" s="101"/>
      <c r="G452" s="55">
        <f t="shared" si="6"/>
        <v>125046395.11999997</v>
      </c>
      <c r="H452" s="56"/>
      <c r="I452" s="78"/>
      <c r="J452" s="57"/>
      <c r="K452" s="57"/>
      <c r="L452" s="57"/>
      <c r="M452" s="57"/>
      <c r="N452" s="57"/>
      <c r="O452" s="57"/>
    </row>
    <row r="453" spans="2:15" ht="26.25">
      <c r="B453" s="133">
        <v>46105</v>
      </c>
      <c r="C453" s="51">
        <v>420845456</v>
      </c>
      <c r="D453" s="89" t="s">
        <v>13</v>
      </c>
      <c r="E453" s="124">
        <v>8000</v>
      </c>
      <c r="F453" s="101"/>
      <c r="G453" s="55">
        <f t="shared" si="6"/>
        <v>125054395.11999997</v>
      </c>
      <c r="H453" s="56"/>
      <c r="I453" s="78"/>
      <c r="J453" s="57"/>
      <c r="K453" s="57"/>
      <c r="L453" s="57"/>
      <c r="M453" s="57"/>
      <c r="N453" s="57"/>
      <c r="O453" s="57"/>
    </row>
    <row r="454" spans="2:15" ht="47.25">
      <c r="B454" s="106">
        <v>46105</v>
      </c>
      <c r="C454" s="107">
        <v>809531</v>
      </c>
      <c r="D454" s="116" t="s">
        <v>14</v>
      </c>
      <c r="E454" s="72">
        <v>825</v>
      </c>
      <c r="F454" s="91"/>
      <c r="G454" s="55">
        <f t="shared" si="6"/>
        <v>125055220.11999997</v>
      </c>
      <c r="H454" s="56"/>
      <c r="I454" s="78"/>
      <c r="J454" s="57"/>
      <c r="K454" s="57"/>
      <c r="L454" s="57"/>
      <c r="M454" s="57"/>
      <c r="N454" s="57"/>
      <c r="O454" s="57"/>
    </row>
    <row r="455" spans="2:15" ht="47.25">
      <c r="B455" s="106">
        <v>46105</v>
      </c>
      <c r="C455" s="107">
        <v>338188</v>
      </c>
      <c r="D455" s="116" t="s">
        <v>14</v>
      </c>
      <c r="E455" s="72">
        <v>825</v>
      </c>
      <c r="F455" s="91"/>
      <c r="G455" s="55">
        <f t="shared" si="6"/>
        <v>125056045.11999997</v>
      </c>
      <c r="H455" s="56"/>
      <c r="I455" s="78"/>
      <c r="J455" s="57"/>
      <c r="K455" s="57"/>
      <c r="L455" s="57"/>
      <c r="M455" s="57"/>
      <c r="N455" s="57"/>
      <c r="O455" s="57"/>
    </row>
    <row r="456" spans="2:15" ht="47.25">
      <c r="B456" s="106">
        <v>46105</v>
      </c>
      <c r="C456" s="107">
        <v>1860</v>
      </c>
      <c r="D456" s="116" t="s">
        <v>14</v>
      </c>
      <c r="E456" s="72">
        <v>900</v>
      </c>
      <c r="F456" s="91"/>
      <c r="G456" s="55">
        <f t="shared" si="6"/>
        <v>125056945.11999997</v>
      </c>
      <c r="H456" s="56"/>
      <c r="I456" s="78"/>
      <c r="J456" s="57"/>
      <c r="K456" s="57"/>
      <c r="L456" s="57"/>
      <c r="M456" s="57"/>
      <c r="N456" s="57"/>
      <c r="O456" s="57"/>
    </row>
    <row r="457" spans="2:15" ht="47.25">
      <c r="B457" s="106">
        <v>46105</v>
      </c>
      <c r="C457" s="107">
        <v>882666</v>
      </c>
      <c r="D457" s="116" t="s">
        <v>14</v>
      </c>
      <c r="E457" s="72">
        <v>900</v>
      </c>
      <c r="F457" s="91"/>
      <c r="G457" s="55">
        <f t="shared" si="6"/>
        <v>125057845.11999997</v>
      </c>
      <c r="H457" s="56"/>
      <c r="I457" s="78"/>
      <c r="J457" s="57"/>
      <c r="K457" s="57"/>
      <c r="L457" s="57"/>
      <c r="M457" s="57"/>
      <c r="N457" s="57"/>
      <c r="O457" s="57"/>
    </row>
    <row r="458" spans="2:15" ht="78.75">
      <c r="B458" s="106">
        <v>46105</v>
      </c>
      <c r="C458" s="117">
        <v>40205</v>
      </c>
      <c r="D458" s="118" t="s">
        <v>112</v>
      </c>
      <c r="E458" s="55">
        <v>710000</v>
      </c>
      <c r="F458" s="55"/>
      <c r="G458" s="55">
        <f t="shared" si="6"/>
        <v>125767845.11999997</v>
      </c>
      <c r="H458" s="56"/>
      <c r="I458" s="78"/>
      <c r="J458" s="57"/>
      <c r="K458" s="57"/>
      <c r="L458" s="57"/>
      <c r="M458" s="57"/>
      <c r="N458" s="57"/>
      <c r="O458" s="57"/>
    </row>
    <row r="459" spans="2:15" ht="78.75">
      <c r="B459" s="106">
        <v>46105</v>
      </c>
      <c r="C459" s="117">
        <v>40205</v>
      </c>
      <c r="D459" s="118" t="s">
        <v>112</v>
      </c>
      <c r="E459" s="77"/>
      <c r="F459" s="55">
        <v>710000</v>
      </c>
      <c r="G459" s="55">
        <f t="shared" si="6"/>
        <v>125057845.11999997</v>
      </c>
      <c r="H459" s="56"/>
      <c r="I459" s="78"/>
      <c r="J459" s="57"/>
      <c r="K459" s="57"/>
      <c r="L459" s="57"/>
      <c r="M459" s="57"/>
      <c r="N459" s="57"/>
      <c r="O459" s="57"/>
    </row>
    <row r="460" spans="2:15" ht="78.75">
      <c r="B460" s="106">
        <v>46105</v>
      </c>
      <c r="C460" s="117">
        <v>40205</v>
      </c>
      <c r="D460" s="118" t="s">
        <v>113</v>
      </c>
      <c r="E460" s="55">
        <v>710000</v>
      </c>
      <c r="F460" s="55"/>
      <c r="G460" s="55">
        <f t="shared" si="6"/>
        <v>125767845.11999997</v>
      </c>
      <c r="H460" s="56"/>
      <c r="I460" s="78"/>
      <c r="J460" s="57"/>
      <c r="K460" s="57"/>
      <c r="L460" s="57"/>
      <c r="M460" s="57"/>
      <c r="N460" s="57"/>
      <c r="O460" s="57"/>
    </row>
    <row r="461" spans="2:15" ht="47.25">
      <c r="B461" s="142">
        <v>46106</v>
      </c>
      <c r="C461" s="113" t="s">
        <v>114</v>
      </c>
      <c r="D461" s="116" t="s">
        <v>115</v>
      </c>
      <c r="E461" s="77"/>
      <c r="F461" s="101">
        <v>30562</v>
      </c>
      <c r="G461" s="55">
        <f t="shared" si="6"/>
        <v>125737283.11999997</v>
      </c>
      <c r="H461" s="56"/>
      <c r="I461" s="78"/>
      <c r="J461" s="57"/>
      <c r="K461" s="57"/>
      <c r="L461" s="57"/>
      <c r="M461" s="57"/>
      <c r="N461" s="57"/>
      <c r="O461" s="57"/>
    </row>
    <row r="462" spans="2:15" ht="47.25">
      <c r="B462" s="84">
        <v>46106</v>
      </c>
      <c r="C462" s="85" t="s">
        <v>116</v>
      </c>
      <c r="D462" s="71" t="s">
        <v>117</v>
      </c>
      <c r="E462" s="77"/>
      <c r="F462" s="74">
        <v>61628.52</v>
      </c>
      <c r="G462" s="55">
        <f t="shared" ref="G462:G525" si="7">+G461+E462-F462</f>
        <v>125675654.59999998</v>
      </c>
      <c r="H462" s="56"/>
      <c r="I462" s="78"/>
      <c r="J462" s="57"/>
      <c r="K462" s="57"/>
      <c r="L462" s="57"/>
      <c r="M462" s="57"/>
      <c r="N462" s="57"/>
      <c r="O462" s="57"/>
    </row>
    <row r="463" spans="2:15" ht="47.25">
      <c r="B463" s="143">
        <v>46106</v>
      </c>
      <c r="C463" s="144" t="s">
        <v>118</v>
      </c>
      <c r="D463" s="71" t="s">
        <v>119</v>
      </c>
      <c r="E463" s="77"/>
      <c r="F463" s="74">
        <v>112100</v>
      </c>
      <c r="G463" s="55">
        <f t="shared" si="7"/>
        <v>125563554.59999998</v>
      </c>
      <c r="H463" s="56"/>
      <c r="I463" s="78"/>
      <c r="J463" s="57"/>
      <c r="K463" s="57"/>
      <c r="L463" s="57"/>
      <c r="M463" s="57"/>
      <c r="N463" s="57"/>
      <c r="O463" s="57"/>
    </row>
    <row r="464" spans="2:15" ht="26.25">
      <c r="B464" s="142">
        <v>46106</v>
      </c>
      <c r="C464" s="113" t="s">
        <v>120</v>
      </c>
      <c r="D464" s="72" t="s">
        <v>121</v>
      </c>
      <c r="E464" s="77"/>
      <c r="F464" s="101">
        <v>15201.02</v>
      </c>
      <c r="G464" s="55">
        <f t="shared" si="7"/>
        <v>125548353.57999998</v>
      </c>
      <c r="H464" s="56"/>
      <c r="I464" s="78"/>
      <c r="J464" s="57"/>
      <c r="K464" s="57"/>
      <c r="L464" s="57"/>
      <c r="M464" s="57"/>
      <c r="N464" s="57"/>
      <c r="O464" s="57"/>
    </row>
    <row r="465" spans="2:15" ht="47.25">
      <c r="B465" s="142">
        <v>46106</v>
      </c>
      <c r="C465" s="113" t="s">
        <v>122</v>
      </c>
      <c r="D465" s="116" t="s">
        <v>123</v>
      </c>
      <c r="E465" s="77"/>
      <c r="F465" s="101">
        <v>48675</v>
      </c>
      <c r="G465" s="55">
        <f t="shared" si="7"/>
        <v>125499678.57999998</v>
      </c>
      <c r="H465" s="56"/>
      <c r="I465" s="78"/>
      <c r="J465" s="57"/>
      <c r="K465" s="57"/>
      <c r="L465" s="57"/>
      <c r="M465" s="57"/>
      <c r="N465" s="57"/>
      <c r="O465" s="57"/>
    </row>
    <row r="466" spans="2:15" ht="47.25">
      <c r="B466" s="142">
        <v>46106</v>
      </c>
      <c r="C466" s="113" t="s">
        <v>124</v>
      </c>
      <c r="D466" s="116" t="s">
        <v>125</v>
      </c>
      <c r="E466" s="77"/>
      <c r="F466" s="135">
        <v>2500</v>
      </c>
      <c r="G466" s="55">
        <f t="shared" si="7"/>
        <v>125497178.57999998</v>
      </c>
      <c r="H466" s="56"/>
      <c r="I466" s="78"/>
      <c r="J466" s="57"/>
      <c r="K466" s="57"/>
      <c r="L466" s="57"/>
      <c r="M466" s="57"/>
      <c r="N466" s="57"/>
      <c r="O466" s="57"/>
    </row>
    <row r="467" spans="2:15" ht="47.25">
      <c r="B467" s="142">
        <v>46106</v>
      </c>
      <c r="C467" s="113" t="s">
        <v>126</v>
      </c>
      <c r="D467" s="116" t="s">
        <v>127</v>
      </c>
      <c r="E467" s="77"/>
      <c r="F467" s="135">
        <v>2500</v>
      </c>
      <c r="G467" s="55">
        <f t="shared" si="7"/>
        <v>125494678.57999998</v>
      </c>
      <c r="H467" s="56"/>
      <c r="I467" s="78"/>
      <c r="J467" s="57"/>
      <c r="K467" s="57"/>
      <c r="L467" s="57"/>
      <c r="M467" s="57"/>
      <c r="N467" s="57"/>
      <c r="O467" s="57"/>
    </row>
    <row r="468" spans="2:15" ht="47.25">
      <c r="B468" s="142">
        <v>46106</v>
      </c>
      <c r="C468" s="113" t="s">
        <v>128</v>
      </c>
      <c r="D468" s="116" t="s">
        <v>129</v>
      </c>
      <c r="E468" s="77"/>
      <c r="F468" s="135">
        <v>1038029.39</v>
      </c>
      <c r="G468" s="55">
        <f t="shared" si="7"/>
        <v>124456649.18999998</v>
      </c>
      <c r="H468" s="56"/>
      <c r="I468" s="78"/>
      <c r="J468" s="57"/>
      <c r="K468" s="57"/>
      <c r="L468" s="57"/>
      <c r="M468" s="57"/>
      <c r="N468" s="57"/>
      <c r="O468" s="57"/>
    </row>
    <row r="469" spans="2:15" ht="26.25">
      <c r="B469" s="133">
        <v>46106</v>
      </c>
      <c r="C469" s="51">
        <v>452400470178</v>
      </c>
      <c r="D469" s="89" t="s">
        <v>13</v>
      </c>
      <c r="E469" s="90">
        <v>564249</v>
      </c>
      <c r="F469" s="101"/>
      <c r="G469" s="55">
        <f t="shared" si="7"/>
        <v>125020898.18999998</v>
      </c>
      <c r="H469" s="56"/>
      <c r="I469" s="78"/>
      <c r="J469" s="57"/>
      <c r="K469" s="57"/>
      <c r="L469" s="57"/>
      <c r="M469" s="57"/>
      <c r="N469" s="57"/>
      <c r="O469" s="57"/>
    </row>
    <row r="470" spans="2:15" ht="26.25">
      <c r="B470" s="133">
        <v>46106</v>
      </c>
      <c r="C470" s="51">
        <v>241587263</v>
      </c>
      <c r="D470" s="89" t="s">
        <v>13</v>
      </c>
      <c r="E470" s="90">
        <v>3500</v>
      </c>
      <c r="F470" s="101"/>
      <c r="G470" s="55">
        <f t="shared" si="7"/>
        <v>125024398.18999998</v>
      </c>
      <c r="H470" s="56"/>
      <c r="I470" s="78"/>
      <c r="J470" s="57"/>
      <c r="K470" s="57"/>
      <c r="L470" s="57"/>
      <c r="M470" s="57"/>
      <c r="N470" s="57"/>
      <c r="O470" s="57"/>
    </row>
    <row r="471" spans="2:15" ht="26.25">
      <c r="B471" s="133">
        <v>46106</v>
      </c>
      <c r="C471" s="51">
        <v>420862339</v>
      </c>
      <c r="D471" s="89" t="s">
        <v>13</v>
      </c>
      <c r="E471" s="90">
        <v>8000</v>
      </c>
      <c r="F471" s="101"/>
      <c r="G471" s="55">
        <f t="shared" si="7"/>
        <v>125032398.18999998</v>
      </c>
      <c r="H471" s="56"/>
      <c r="I471" s="78"/>
      <c r="J471" s="57"/>
      <c r="K471" s="57"/>
      <c r="L471" s="57"/>
      <c r="M471" s="57"/>
      <c r="N471" s="57"/>
      <c r="O471" s="57"/>
    </row>
    <row r="472" spans="2:15" ht="26.25">
      <c r="B472" s="133">
        <v>46106</v>
      </c>
      <c r="C472" s="51">
        <v>452400543566</v>
      </c>
      <c r="D472" s="89" t="s">
        <v>13</v>
      </c>
      <c r="E472" s="90">
        <v>1100</v>
      </c>
      <c r="F472" s="101"/>
      <c r="G472" s="55">
        <f t="shared" si="7"/>
        <v>125033498.18999998</v>
      </c>
      <c r="H472" s="56"/>
      <c r="I472" s="78"/>
      <c r="J472" s="57"/>
      <c r="K472" s="57"/>
      <c r="L472" s="57"/>
      <c r="M472" s="57"/>
      <c r="N472" s="57"/>
      <c r="O472" s="57"/>
    </row>
    <row r="473" spans="2:15" ht="26.25">
      <c r="B473" s="133">
        <v>46106</v>
      </c>
      <c r="C473" s="51">
        <v>452400543630</v>
      </c>
      <c r="D473" s="89" t="s">
        <v>13</v>
      </c>
      <c r="E473" s="90">
        <v>8000</v>
      </c>
      <c r="F473" s="101"/>
      <c r="G473" s="55">
        <f t="shared" si="7"/>
        <v>125041498.18999998</v>
      </c>
      <c r="H473" s="56"/>
      <c r="I473" s="78"/>
      <c r="J473" s="57"/>
      <c r="K473" s="57"/>
      <c r="L473" s="57"/>
      <c r="M473" s="57"/>
      <c r="N473" s="57"/>
      <c r="O473" s="57"/>
    </row>
    <row r="474" spans="2:15" ht="26.25">
      <c r="B474" s="133">
        <v>46106</v>
      </c>
      <c r="C474" s="51">
        <v>452400544955</v>
      </c>
      <c r="D474" s="89" t="s">
        <v>13</v>
      </c>
      <c r="E474" s="90">
        <v>8000</v>
      </c>
      <c r="F474" s="101"/>
      <c r="G474" s="55">
        <f t="shared" si="7"/>
        <v>125049498.18999998</v>
      </c>
      <c r="H474" s="56"/>
      <c r="I474" s="78"/>
      <c r="J474" s="57"/>
      <c r="K474" s="57"/>
      <c r="L474" s="57"/>
      <c r="M474" s="57"/>
      <c r="N474" s="57"/>
      <c r="O474" s="57"/>
    </row>
    <row r="475" spans="2:15" ht="26.25">
      <c r="B475" s="133">
        <v>46106</v>
      </c>
      <c r="C475" s="51">
        <v>241587957</v>
      </c>
      <c r="D475" s="89" t="s">
        <v>13</v>
      </c>
      <c r="E475" s="90">
        <v>8000</v>
      </c>
      <c r="F475" s="101"/>
      <c r="G475" s="55">
        <f t="shared" si="7"/>
        <v>125057498.18999998</v>
      </c>
      <c r="H475" s="56"/>
      <c r="I475" s="78"/>
      <c r="J475" s="57"/>
      <c r="K475" s="57"/>
      <c r="L475" s="57"/>
      <c r="M475" s="57"/>
      <c r="N475" s="57"/>
      <c r="O475" s="57"/>
    </row>
    <row r="476" spans="2:15" ht="26.25">
      <c r="B476" s="133">
        <v>46106</v>
      </c>
      <c r="C476" s="51">
        <v>241588080</v>
      </c>
      <c r="D476" s="89" t="s">
        <v>13</v>
      </c>
      <c r="E476" s="90">
        <v>8000</v>
      </c>
      <c r="F476" s="101"/>
      <c r="G476" s="55">
        <f t="shared" si="7"/>
        <v>125065498.18999998</v>
      </c>
      <c r="H476" s="56"/>
      <c r="I476" s="78"/>
      <c r="J476" s="57"/>
      <c r="K476" s="57"/>
      <c r="L476" s="57"/>
      <c r="M476" s="57"/>
      <c r="N476" s="57"/>
      <c r="O476" s="57"/>
    </row>
    <row r="477" spans="2:15" ht="26.25">
      <c r="B477" s="133">
        <v>46106</v>
      </c>
      <c r="C477" s="51">
        <v>241588316</v>
      </c>
      <c r="D477" s="89" t="s">
        <v>13</v>
      </c>
      <c r="E477" s="90">
        <v>8000</v>
      </c>
      <c r="F477" s="101"/>
      <c r="G477" s="55">
        <f t="shared" si="7"/>
        <v>125073498.18999998</v>
      </c>
      <c r="H477" s="56"/>
      <c r="I477" s="78"/>
      <c r="J477" s="57"/>
      <c r="K477" s="57"/>
      <c r="L477" s="57"/>
      <c r="M477" s="57"/>
      <c r="N477" s="57"/>
      <c r="O477" s="57"/>
    </row>
    <row r="478" spans="2:15" ht="26.25">
      <c r="B478" s="133">
        <v>46106</v>
      </c>
      <c r="C478" s="51">
        <v>420882429</v>
      </c>
      <c r="D478" s="89" t="s">
        <v>13</v>
      </c>
      <c r="E478" s="90">
        <v>8000</v>
      </c>
      <c r="F478" s="101"/>
      <c r="G478" s="55">
        <f t="shared" si="7"/>
        <v>125081498.18999998</v>
      </c>
      <c r="H478" s="56"/>
      <c r="I478" s="78"/>
      <c r="J478" s="57"/>
      <c r="K478" s="57"/>
      <c r="L478" s="57"/>
      <c r="M478" s="57"/>
      <c r="N478" s="57"/>
      <c r="O478" s="57"/>
    </row>
    <row r="479" spans="2:15" ht="26.25">
      <c r="B479" s="133">
        <v>46106</v>
      </c>
      <c r="C479" s="51">
        <v>241589435</v>
      </c>
      <c r="D479" s="89" t="s">
        <v>13</v>
      </c>
      <c r="E479" s="90">
        <v>8000</v>
      </c>
      <c r="F479" s="101"/>
      <c r="G479" s="55">
        <f t="shared" si="7"/>
        <v>125089498.18999998</v>
      </c>
      <c r="H479" s="56"/>
      <c r="I479" s="78"/>
      <c r="J479" s="57"/>
      <c r="K479" s="57"/>
      <c r="L479" s="57"/>
      <c r="M479" s="57"/>
      <c r="N479" s="57"/>
      <c r="O479" s="57"/>
    </row>
    <row r="480" spans="2:15" ht="26.25">
      <c r="B480" s="133">
        <v>46106</v>
      </c>
      <c r="C480" s="93">
        <v>7400040299</v>
      </c>
      <c r="D480" s="89" t="s">
        <v>13</v>
      </c>
      <c r="E480" s="90">
        <v>9800</v>
      </c>
      <c r="F480" s="101"/>
      <c r="G480" s="55">
        <f t="shared" si="7"/>
        <v>125099298.18999998</v>
      </c>
      <c r="H480" s="56"/>
      <c r="I480" s="78"/>
      <c r="J480" s="57"/>
      <c r="K480" s="57"/>
      <c r="L480" s="57"/>
      <c r="M480" s="57"/>
      <c r="N480" s="57"/>
      <c r="O480" s="57"/>
    </row>
    <row r="481" spans="2:15" ht="26.25">
      <c r="B481" s="133">
        <v>46106</v>
      </c>
      <c r="C481" s="51">
        <v>241589777</v>
      </c>
      <c r="D481" s="89" t="s">
        <v>13</v>
      </c>
      <c r="E481" s="90">
        <v>8000</v>
      </c>
      <c r="F481" s="101"/>
      <c r="G481" s="55">
        <f t="shared" si="7"/>
        <v>125107298.18999998</v>
      </c>
      <c r="H481" s="56"/>
      <c r="I481" s="78"/>
      <c r="J481" s="57"/>
      <c r="K481" s="57"/>
      <c r="L481" s="57"/>
      <c r="M481" s="57"/>
      <c r="N481" s="57"/>
      <c r="O481" s="57"/>
    </row>
    <row r="482" spans="2:15" ht="26.25">
      <c r="B482" s="133">
        <v>46106</v>
      </c>
      <c r="C482" s="93">
        <v>5280010233</v>
      </c>
      <c r="D482" s="89" t="s">
        <v>13</v>
      </c>
      <c r="E482" s="90">
        <v>3150</v>
      </c>
      <c r="F482" s="101"/>
      <c r="G482" s="55">
        <f t="shared" si="7"/>
        <v>125110448.18999998</v>
      </c>
      <c r="H482" s="56"/>
      <c r="I482" s="78"/>
      <c r="J482" s="57"/>
      <c r="K482" s="57"/>
      <c r="L482" s="57"/>
      <c r="M482" s="57"/>
      <c r="N482" s="57"/>
      <c r="O482" s="57"/>
    </row>
    <row r="483" spans="2:15" ht="26.25">
      <c r="B483" s="133">
        <v>46106</v>
      </c>
      <c r="C483" s="51">
        <v>452400541590</v>
      </c>
      <c r="D483" s="89" t="s">
        <v>13</v>
      </c>
      <c r="E483" s="90">
        <v>30000</v>
      </c>
      <c r="F483" s="101"/>
      <c r="G483" s="55">
        <f t="shared" si="7"/>
        <v>125140448.18999998</v>
      </c>
      <c r="H483" s="56"/>
      <c r="I483" s="78"/>
      <c r="J483" s="57"/>
      <c r="K483" s="57"/>
      <c r="L483" s="57"/>
      <c r="M483" s="57"/>
      <c r="N483" s="57"/>
      <c r="O483" s="57"/>
    </row>
    <row r="484" spans="2:15" ht="26.25">
      <c r="B484" s="133">
        <v>46106</v>
      </c>
      <c r="C484" s="51">
        <v>452400542807</v>
      </c>
      <c r="D484" s="89" t="s">
        <v>13</v>
      </c>
      <c r="E484" s="90">
        <v>5000</v>
      </c>
      <c r="F484" s="101"/>
      <c r="G484" s="55">
        <f t="shared" si="7"/>
        <v>125145448.18999998</v>
      </c>
      <c r="H484" s="56"/>
      <c r="I484" s="78"/>
      <c r="J484" s="57"/>
      <c r="K484" s="57"/>
      <c r="L484" s="57"/>
      <c r="M484" s="57"/>
      <c r="N484" s="57"/>
      <c r="O484" s="57"/>
    </row>
    <row r="485" spans="2:15" ht="26.25">
      <c r="B485" s="133">
        <v>46106</v>
      </c>
      <c r="C485" s="51">
        <v>452400545234</v>
      </c>
      <c r="D485" s="89" t="s">
        <v>13</v>
      </c>
      <c r="E485" s="90">
        <v>4015</v>
      </c>
      <c r="F485" s="101"/>
      <c r="G485" s="55">
        <f t="shared" si="7"/>
        <v>125149463.18999998</v>
      </c>
      <c r="H485" s="56"/>
      <c r="I485" s="78"/>
      <c r="J485" s="57"/>
      <c r="K485" s="57"/>
      <c r="L485" s="57"/>
      <c r="M485" s="57"/>
      <c r="N485" s="57"/>
      <c r="O485" s="57"/>
    </row>
    <row r="486" spans="2:15" ht="26.25">
      <c r="B486" s="133">
        <v>46106</v>
      </c>
      <c r="C486" s="51">
        <v>241590721</v>
      </c>
      <c r="D486" s="89" t="s">
        <v>13</v>
      </c>
      <c r="E486" s="90">
        <v>8000</v>
      </c>
      <c r="F486" s="101"/>
      <c r="G486" s="55">
        <f t="shared" si="7"/>
        <v>125157463.18999998</v>
      </c>
      <c r="H486" s="56"/>
      <c r="I486" s="78"/>
      <c r="J486" s="57"/>
      <c r="K486" s="57"/>
      <c r="L486" s="57"/>
      <c r="M486" s="57"/>
      <c r="N486" s="57"/>
      <c r="O486" s="57"/>
    </row>
    <row r="487" spans="2:15" ht="26.25">
      <c r="B487" s="133">
        <v>46106</v>
      </c>
      <c r="C487" s="93">
        <v>5770020281</v>
      </c>
      <c r="D487" s="89" t="s">
        <v>13</v>
      </c>
      <c r="E487" s="90">
        <v>43300</v>
      </c>
      <c r="F487" s="101"/>
      <c r="G487" s="55">
        <f t="shared" si="7"/>
        <v>125200763.18999998</v>
      </c>
      <c r="H487" s="56"/>
      <c r="I487" s="78"/>
      <c r="J487" s="57"/>
      <c r="K487" s="57"/>
      <c r="L487" s="57"/>
      <c r="M487" s="57"/>
      <c r="N487" s="57"/>
      <c r="O487" s="57"/>
    </row>
    <row r="488" spans="2:15" ht="26.25">
      <c r="B488" s="133">
        <v>46106</v>
      </c>
      <c r="C488" s="93">
        <v>5520020408</v>
      </c>
      <c r="D488" s="89" t="s">
        <v>13</v>
      </c>
      <c r="E488" s="90">
        <v>8000</v>
      </c>
      <c r="F488" s="101"/>
      <c r="G488" s="55">
        <f t="shared" si="7"/>
        <v>125208763.18999998</v>
      </c>
      <c r="H488" s="56"/>
      <c r="I488" s="78"/>
      <c r="J488" s="57"/>
      <c r="K488" s="57"/>
      <c r="L488" s="57"/>
      <c r="M488" s="57"/>
      <c r="N488" s="57"/>
      <c r="O488" s="57"/>
    </row>
    <row r="489" spans="2:15" ht="26.25">
      <c r="B489" s="133">
        <v>46106</v>
      </c>
      <c r="C489" s="51">
        <v>241591600</v>
      </c>
      <c r="D489" s="89" t="s">
        <v>13</v>
      </c>
      <c r="E489" s="90">
        <v>5000</v>
      </c>
      <c r="F489" s="101"/>
      <c r="G489" s="55">
        <f t="shared" si="7"/>
        <v>125213763.18999998</v>
      </c>
      <c r="H489" s="56"/>
      <c r="I489" s="78"/>
      <c r="J489" s="57"/>
      <c r="K489" s="57"/>
      <c r="L489" s="57"/>
      <c r="M489" s="57"/>
      <c r="N489" s="57"/>
      <c r="O489" s="57"/>
    </row>
    <row r="490" spans="2:15" ht="26.25">
      <c r="B490" s="133">
        <v>46106</v>
      </c>
      <c r="C490" s="51">
        <v>420905303</v>
      </c>
      <c r="D490" s="89" t="s">
        <v>13</v>
      </c>
      <c r="E490" s="90">
        <v>24000</v>
      </c>
      <c r="F490" s="101"/>
      <c r="G490" s="55">
        <f t="shared" si="7"/>
        <v>125237763.18999998</v>
      </c>
      <c r="H490" s="56"/>
      <c r="I490" s="78"/>
      <c r="J490" s="57"/>
      <c r="K490" s="57"/>
      <c r="L490" s="57"/>
      <c r="M490" s="57"/>
      <c r="N490" s="57"/>
      <c r="O490" s="57"/>
    </row>
    <row r="491" spans="2:15" ht="26.25">
      <c r="B491" s="133">
        <v>46106</v>
      </c>
      <c r="C491" s="93">
        <v>5900010504</v>
      </c>
      <c r="D491" s="89" t="s">
        <v>13</v>
      </c>
      <c r="E491" s="90">
        <v>8000</v>
      </c>
      <c r="F491" s="101"/>
      <c r="G491" s="55">
        <f t="shared" si="7"/>
        <v>125245763.18999998</v>
      </c>
      <c r="H491" s="56"/>
      <c r="I491" s="78"/>
      <c r="J491" s="57"/>
      <c r="K491" s="57"/>
      <c r="L491" s="57"/>
      <c r="M491" s="57"/>
      <c r="N491" s="57"/>
      <c r="O491" s="57"/>
    </row>
    <row r="492" spans="2:15" ht="26.25">
      <c r="B492" s="133">
        <v>46106</v>
      </c>
      <c r="C492" s="51">
        <v>420911727</v>
      </c>
      <c r="D492" s="89" t="s">
        <v>13</v>
      </c>
      <c r="E492" s="90">
        <v>9800</v>
      </c>
      <c r="F492" s="101"/>
      <c r="G492" s="55">
        <f t="shared" si="7"/>
        <v>125255563.18999998</v>
      </c>
      <c r="H492" s="56"/>
      <c r="I492" s="78"/>
      <c r="J492" s="57"/>
      <c r="K492" s="57"/>
      <c r="L492" s="57"/>
      <c r="M492" s="57"/>
      <c r="N492" s="57"/>
      <c r="O492" s="57"/>
    </row>
    <row r="493" spans="2:15" ht="26.25">
      <c r="B493" s="133">
        <v>46106</v>
      </c>
      <c r="C493" s="51">
        <v>241592767</v>
      </c>
      <c r="D493" s="89" t="s">
        <v>13</v>
      </c>
      <c r="E493" s="90">
        <v>8000</v>
      </c>
      <c r="F493" s="101"/>
      <c r="G493" s="55">
        <f t="shared" si="7"/>
        <v>125263563.18999998</v>
      </c>
      <c r="H493" s="56"/>
      <c r="I493" s="78"/>
      <c r="J493" s="57"/>
      <c r="K493" s="57"/>
      <c r="L493" s="57"/>
      <c r="M493" s="57"/>
      <c r="N493" s="57"/>
      <c r="O493" s="57"/>
    </row>
    <row r="494" spans="2:15" ht="47.25">
      <c r="B494" s="106">
        <v>46106</v>
      </c>
      <c r="C494" s="107">
        <v>719465</v>
      </c>
      <c r="D494" s="116" t="s">
        <v>14</v>
      </c>
      <c r="E494" s="72">
        <v>825</v>
      </c>
      <c r="F494" s="134"/>
      <c r="G494" s="55">
        <f t="shared" si="7"/>
        <v>125264388.18999998</v>
      </c>
      <c r="H494" s="56"/>
      <c r="I494" s="78"/>
      <c r="J494" s="57"/>
      <c r="K494" s="57"/>
      <c r="L494" s="57"/>
      <c r="M494" s="57"/>
      <c r="N494" s="57"/>
      <c r="O494" s="57"/>
    </row>
    <row r="495" spans="2:15" ht="26.25">
      <c r="B495" s="133">
        <v>46107</v>
      </c>
      <c r="C495" s="110">
        <v>452400470170</v>
      </c>
      <c r="D495" s="89" t="s">
        <v>13</v>
      </c>
      <c r="E495" s="90">
        <v>327666</v>
      </c>
      <c r="F495" s="101"/>
      <c r="G495" s="55">
        <f t="shared" si="7"/>
        <v>125592054.18999998</v>
      </c>
      <c r="H495" s="56"/>
      <c r="I495" s="78"/>
      <c r="J495" s="57"/>
      <c r="K495" s="57"/>
      <c r="L495" s="57"/>
      <c r="M495" s="57"/>
      <c r="N495" s="57"/>
      <c r="O495" s="57"/>
    </row>
    <row r="496" spans="2:15" ht="26.25">
      <c r="B496" s="133">
        <v>46107</v>
      </c>
      <c r="C496" s="110">
        <v>241596078</v>
      </c>
      <c r="D496" s="89" t="s">
        <v>13</v>
      </c>
      <c r="E496" s="90">
        <v>22000</v>
      </c>
      <c r="F496" s="101"/>
      <c r="G496" s="55">
        <f t="shared" si="7"/>
        <v>125614054.18999998</v>
      </c>
      <c r="H496" s="56"/>
      <c r="I496" s="78"/>
      <c r="J496" s="57"/>
      <c r="K496" s="57"/>
      <c r="L496" s="57"/>
      <c r="M496" s="57"/>
      <c r="N496" s="57"/>
      <c r="O496" s="57"/>
    </row>
    <row r="497" spans="2:15" ht="26.25">
      <c r="B497" s="133">
        <v>46107</v>
      </c>
      <c r="C497" s="110">
        <v>452400430005</v>
      </c>
      <c r="D497" s="89" t="s">
        <v>13</v>
      </c>
      <c r="E497" s="90">
        <v>15000</v>
      </c>
      <c r="F497" s="101"/>
      <c r="G497" s="55">
        <f t="shared" si="7"/>
        <v>125629054.18999998</v>
      </c>
      <c r="H497" s="56"/>
      <c r="I497" s="78"/>
      <c r="J497" s="57"/>
      <c r="K497" s="57"/>
      <c r="L497" s="57"/>
      <c r="M497" s="57"/>
      <c r="N497" s="57"/>
      <c r="O497" s="57"/>
    </row>
    <row r="498" spans="2:15" ht="26.25">
      <c r="B498" s="133">
        <v>46107</v>
      </c>
      <c r="C498" s="110">
        <v>1500010130</v>
      </c>
      <c r="D498" s="89" t="s">
        <v>13</v>
      </c>
      <c r="E498" s="90">
        <v>8000</v>
      </c>
      <c r="F498" s="101"/>
      <c r="G498" s="55">
        <f t="shared" si="7"/>
        <v>125637054.18999998</v>
      </c>
      <c r="H498" s="56"/>
      <c r="I498" s="78"/>
      <c r="J498" s="57"/>
      <c r="K498" s="57"/>
      <c r="L498" s="57"/>
      <c r="M498" s="57"/>
      <c r="N498" s="57"/>
      <c r="O498" s="57"/>
    </row>
    <row r="499" spans="2:15" ht="26.25">
      <c r="B499" s="133">
        <v>46107</v>
      </c>
      <c r="C499" s="110">
        <v>452400542825</v>
      </c>
      <c r="D499" s="89" t="s">
        <v>13</v>
      </c>
      <c r="E499" s="90">
        <v>289800</v>
      </c>
      <c r="F499" s="101"/>
      <c r="G499" s="55">
        <f t="shared" si="7"/>
        <v>125926854.18999998</v>
      </c>
      <c r="H499" s="56"/>
      <c r="I499" s="78"/>
      <c r="J499" s="57"/>
      <c r="K499" s="57"/>
      <c r="L499" s="57"/>
      <c r="M499" s="57"/>
      <c r="N499" s="57"/>
      <c r="O499" s="57"/>
    </row>
    <row r="500" spans="2:15" ht="26.25">
      <c r="B500" s="133">
        <v>46107</v>
      </c>
      <c r="C500" s="110">
        <v>241597430</v>
      </c>
      <c r="D500" s="89" t="s">
        <v>13</v>
      </c>
      <c r="E500" s="90">
        <v>8000</v>
      </c>
      <c r="F500" s="101"/>
      <c r="G500" s="55">
        <f t="shared" si="7"/>
        <v>125934854.18999998</v>
      </c>
      <c r="H500" s="56"/>
      <c r="I500" s="78"/>
      <c r="J500" s="57"/>
      <c r="K500" s="57"/>
      <c r="L500" s="57"/>
      <c r="M500" s="57"/>
      <c r="N500" s="57"/>
      <c r="O500" s="57"/>
    </row>
    <row r="501" spans="2:15" ht="26.25">
      <c r="B501" s="133">
        <v>46107</v>
      </c>
      <c r="C501" s="110">
        <v>3640070316</v>
      </c>
      <c r="D501" s="89" t="s">
        <v>13</v>
      </c>
      <c r="E501" s="90">
        <v>8000</v>
      </c>
      <c r="F501" s="101"/>
      <c r="G501" s="55">
        <f t="shared" si="7"/>
        <v>125942854.18999998</v>
      </c>
      <c r="H501" s="56"/>
      <c r="I501" s="78"/>
      <c r="J501" s="57"/>
      <c r="K501" s="57"/>
      <c r="L501" s="57"/>
      <c r="M501" s="57"/>
      <c r="N501" s="57"/>
      <c r="O501" s="57"/>
    </row>
    <row r="502" spans="2:15" ht="26.25">
      <c r="B502" s="133">
        <v>46107</v>
      </c>
      <c r="C502" s="110">
        <v>241598192</v>
      </c>
      <c r="D502" s="89" t="s">
        <v>13</v>
      </c>
      <c r="E502" s="90">
        <v>26500</v>
      </c>
      <c r="F502" s="101"/>
      <c r="G502" s="55">
        <f t="shared" si="7"/>
        <v>125969354.18999998</v>
      </c>
      <c r="H502" s="56"/>
      <c r="I502" s="78"/>
      <c r="J502" s="57"/>
      <c r="K502" s="57"/>
      <c r="L502" s="57"/>
      <c r="M502" s="57"/>
      <c r="N502" s="57"/>
      <c r="O502" s="57"/>
    </row>
    <row r="503" spans="2:15" ht="26.25">
      <c r="B503" s="133">
        <v>46107</v>
      </c>
      <c r="C503" s="110">
        <v>420958141</v>
      </c>
      <c r="D503" s="89" t="s">
        <v>13</v>
      </c>
      <c r="E503" s="90">
        <v>5600</v>
      </c>
      <c r="F503" s="101"/>
      <c r="G503" s="55">
        <f t="shared" si="7"/>
        <v>125974954.18999998</v>
      </c>
      <c r="H503" s="56"/>
      <c r="I503" s="78"/>
      <c r="J503" s="57"/>
      <c r="K503" s="57"/>
      <c r="L503" s="57"/>
      <c r="M503" s="57"/>
      <c r="N503" s="57"/>
      <c r="O503" s="57"/>
    </row>
    <row r="504" spans="2:15" ht="26.25">
      <c r="B504" s="133">
        <v>46107</v>
      </c>
      <c r="C504" s="110">
        <v>5280010205</v>
      </c>
      <c r="D504" s="89" t="s">
        <v>13</v>
      </c>
      <c r="E504" s="145">
        <v>700</v>
      </c>
      <c r="F504" s="101"/>
      <c r="G504" s="55">
        <f t="shared" si="7"/>
        <v>125975654.18999998</v>
      </c>
      <c r="H504" s="56"/>
      <c r="I504" s="78"/>
      <c r="J504" s="57"/>
      <c r="K504" s="57"/>
      <c r="L504" s="57"/>
      <c r="M504" s="57"/>
      <c r="N504" s="57"/>
      <c r="O504" s="57"/>
    </row>
    <row r="505" spans="2:15" ht="26.25">
      <c r="B505" s="133">
        <v>46107</v>
      </c>
      <c r="C505" s="110">
        <v>5280010208</v>
      </c>
      <c r="D505" s="89" t="s">
        <v>13</v>
      </c>
      <c r="E505" s="90">
        <v>33350</v>
      </c>
      <c r="F505" s="101"/>
      <c r="G505" s="55">
        <f t="shared" si="7"/>
        <v>126009004.18999998</v>
      </c>
      <c r="H505" s="56"/>
      <c r="I505" s="78"/>
      <c r="J505" s="57"/>
      <c r="K505" s="57"/>
      <c r="L505" s="57"/>
      <c r="M505" s="57"/>
      <c r="N505" s="57"/>
      <c r="O505" s="57"/>
    </row>
    <row r="506" spans="2:15" ht="26.25">
      <c r="B506" s="133">
        <v>46107</v>
      </c>
      <c r="C506" s="110">
        <v>241598932</v>
      </c>
      <c r="D506" s="89" t="s">
        <v>13</v>
      </c>
      <c r="E506" s="90">
        <v>5000</v>
      </c>
      <c r="F506" s="101"/>
      <c r="G506" s="55">
        <f t="shared" si="7"/>
        <v>126014004.18999998</v>
      </c>
      <c r="H506" s="56"/>
      <c r="I506" s="78"/>
      <c r="J506" s="57"/>
      <c r="K506" s="57"/>
      <c r="L506" s="57"/>
      <c r="M506" s="57"/>
      <c r="N506" s="57"/>
      <c r="O506" s="57"/>
    </row>
    <row r="507" spans="2:15" ht="26.25">
      <c r="B507" s="133">
        <v>46107</v>
      </c>
      <c r="C507" s="110">
        <v>452400540264</v>
      </c>
      <c r="D507" s="89" t="s">
        <v>13</v>
      </c>
      <c r="E507" s="90">
        <v>5000</v>
      </c>
      <c r="F507" s="101"/>
      <c r="G507" s="55">
        <f t="shared" si="7"/>
        <v>126019004.18999998</v>
      </c>
      <c r="H507" s="56"/>
      <c r="I507" s="78"/>
      <c r="J507" s="57"/>
      <c r="K507" s="57"/>
      <c r="L507" s="57"/>
      <c r="M507" s="57"/>
      <c r="N507" s="57"/>
      <c r="O507" s="57"/>
    </row>
    <row r="508" spans="2:15" ht="26.25">
      <c r="B508" s="133">
        <v>46107</v>
      </c>
      <c r="C508" s="110">
        <v>452400543956</v>
      </c>
      <c r="D508" s="89" t="s">
        <v>13</v>
      </c>
      <c r="E508" s="90">
        <v>504240</v>
      </c>
      <c r="F508" s="101"/>
      <c r="G508" s="55">
        <f t="shared" si="7"/>
        <v>126523244.18999998</v>
      </c>
      <c r="H508" s="56"/>
      <c r="I508" s="78"/>
      <c r="J508" s="57"/>
      <c r="K508" s="57"/>
      <c r="L508" s="57"/>
      <c r="M508" s="57"/>
      <c r="N508" s="57"/>
      <c r="O508" s="57"/>
    </row>
    <row r="509" spans="2:15" ht="26.25">
      <c r="B509" s="133">
        <v>46107</v>
      </c>
      <c r="C509" s="110">
        <v>3460050423</v>
      </c>
      <c r="D509" s="89" t="s">
        <v>13</v>
      </c>
      <c r="E509" s="90">
        <v>8000</v>
      </c>
      <c r="F509" s="101"/>
      <c r="G509" s="55">
        <f t="shared" si="7"/>
        <v>126531244.18999998</v>
      </c>
      <c r="H509" s="56"/>
      <c r="I509" s="78"/>
      <c r="J509" s="57"/>
      <c r="K509" s="57"/>
      <c r="L509" s="57"/>
      <c r="M509" s="57"/>
      <c r="N509" s="57"/>
      <c r="O509" s="57"/>
    </row>
    <row r="510" spans="2:15" ht="26.25">
      <c r="B510" s="133">
        <v>46107</v>
      </c>
      <c r="C510" s="110">
        <v>3460050426</v>
      </c>
      <c r="D510" s="89" t="s">
        <v>13</v>
      </c>
      <c r="E510" s="90">
        <v>8000</v>
      </c>
      <c r="F510" s="101"/>
      <c r="G510" s="55">
        <f t="shared" si="7"/>
        <v>126539244.18999998</v>
      </c>
      <c r="H510" s="56"/>
      <c r="I510" s="78"/>
      <c r="J510" s="57"/>
      <c r="K510" s="57"/>
      <c r="L510" s="57"/>
      <c r="M510" s="57"/>
      <c r="N510" s="57"/>
      <c r="O510" s="57"/>
    </row>
    <row r="511" spans="2:15" ht="26.25">
      <c r="B511" s="133">
        <v>46107</v>
      </c>
      <c r="C511" s="110">
        <v>3460050429</v>
      </c>
      <c r="D511" s="89" t="s">
        <v>13</v>
      </c>
      <c r="E511" s="90">
        <v>8000</v>
      </c>
      <c r="F511" s="101"/>
      <c r="G511" s="55">
        <f t="shared" si="7"/>
        <v>126547244.18999998</v>
      </c>
      <c r="H511" s="56"/>
      <c r="I511" s="78"/>
      <c r="J511" s="57"/>
      <c r="K511" s="57"/>
      <c r="L511" s="57"/>
      <c r="M511" s="57"/>
      <c r="N511" s="57"/>
      <c r="O511" s="57"/>
    </row>
    <row r="512" spans="2:15" ht="26.25">
      <c r="B512" s="133">
        <v>46107</v>
      </c>
      <c r="C512" s="110">
        <v>3460050432</v>
      </c>
      <c r="D512" s="89" t="s">
        <v>13</v>
      </c>
      <c r="E512" s="90">
        <v>8000</v>
      </c>
      <c r="F512" s="101"/>
      <c r="G512" s="55">
        <f t="shared" si="7"/>
        <v>126555244.18999998</v>
      </c>
      <c r="H512" s="56"/>
      <c r="I512" s="78"/>
      <c r="J512" s="57"/>
      <c r="K512" s="57"/>
      <c r="L512" s="57"/>
      <c r="M512" s="57"/>
      <c r="N512" s="57"/>
      <c r="O512" s="57"/>
    </row>
    <row r="513" spans="2:15" ht="26.25">
      <c r="B513" s="133">
        <v>46107</v>
      </c>
      <c r="C513" s="110">
        <v>942098057</v>
      </c>
      <c r="D513" s="89" t="s">
        <v>13</v>
      </c>
      <c r="E513" s="90">
        <v>19600</v>
      </c>
      <c r="F513" s="101"/>
      <c r="G513" s="55">
        <f t="shared" si="7"/>
        <v>126574844.18999998</v>
      </c>
      <c r="H513" s="56"/>
      <c r="I513" s="78"/>
      <c r="J513" s="57"/>
      <c r="K513" s="57"/>
      <c r="L513" s="57"/>
      <c r="M513" s="57"/>
      <c r="N513" s="57"/>
      <c r="O513" s="57"/>
    </row>
    <row r="514" spans="2:15" ht="26.25">
      <c r="B514" s="133">
        <v>46107</v>
      </c>
      <c r="C514" s="110">
        <v>420980902</v>
      </c>
      <c r="D514" s="89" t="s">
        <v>13</v>
      </c>
      <c r="E514" s="90">
        <v>6000</v>
      </c>
      <c r="F514" s="101"/>
      <c r="G514" s="55">
        <f t="shared" si="7"/>
        <v>126580844.18999998</v>
      </c>
      <c r="H514" s="56"/>
      <c r="I514" s="78"/>
      <c r="J514" s="57"/>
      <c r="K514" s="57"/>
      <c r="L514" s="57"/>
      <c r="M514" s="57"/>
      <c r="N514" s="57"/>
      <c r="O514" s="57"/>
    </row>
    <row r="515" spans="2:15" ht="26.25">
      <c r="B515" s="133">
        <v>46107</v>
      </c>
      <c r="C515" s="110">
        <v>420982268</v>
      </c>
      <c r="D515" s="89" t="s">
        <v>13</v>
      </c>
      <c r="E515" s="90">
        <v>5000</v>
      </c>
      <c r="F515" s="101"/>
      <c r="G515" s="55">
        <f t="shared" si="7"/>
        <v>126585844.18999998</v>
      </c>
      <c r="H515" s="56"/>
      <c r="I515" s="78"/>
      <c r="J515" s="57"/>
      <c r="K515" s="57"/>
      <c r="L515" s="57"/>
      <c r="M515" s="57"/>
      <c r="N515" s="57"/>
      <c r="O515" s="57"/>
    </row>
    <row r="516" spans="2:15" ht="26.25">
      <c r="B516" s="133">
        <v>46107</v>
      </c>
      <c r="C516" s="110">
        <v>420982320</v>
      </c>
      <c r="D516" s="89" t="s">
        <v>13</v>
      </c>
      <c r="E516" s="90">
        <v>5000</v>
      </c>
      <c r="F516" s="101"/>
      <c r="G516" s="55">
        <f t="shared" si="7"/>
        <v>126590844.18999998</v>
      </c>
      <c r="H516" s="56"/>
      <c r="I516" s="78"/>
      <c r="J516" s="57"/>
      <c r="K516" s="57"/>
      <c r="L516" s="57"/>
      <c r="M516" s="57"/>
      <c r="N516" s="57"/>
      <c r="O516" s="57"/>
    </row>
    <row r="517" spans="2:15" ht="47.25">
      <c r="B517" s="106">
        <v>46107</v>
      </c>
      <c r="C517" s="107">
        <v>242729</v>
      </c>
      <c r="D517" s="116" t="s">
        <v>14</v>
      </c>
      <c r="E517" s="86">
        <v>1650</v>
      </c>
      <c r="F517" s="91"/>
      <c r="G517" s="55">
        <f t="shared" si="7"/>
        <v>126592494.18999998</v>
      </c>
      <c r="H517" s="56"/>
      <c r="I517" s="78"/>
      <c r="J517" s="57"/>
      <c r="K517" s="57"/>
      <c r="L517" s="57"/>
      <c r="M517" s="57"/>
      <c r="N517" s="57"/>
      <c r="O517" s="57"/>
    </row>
    <row r="518" spans="2:15" ht="47.25">
      <c r="B518" s="106">
        <v>46107</v>
      </c>
      <c r="C518" s="107">
        <v>205443</v>
      </c>
      <c r="D518" s="116" t="s">
        <v>14</v>
      </c>
      <c r="E518" s="72">
        <v>825</v>
      </c>
      <c r="F518" s="91"/>
      <c r="G518" s="55">
        <f t="shared" si="7"/>
        <v>126593319.18999998</v>
      </c>
      <c r="H518" s="56"/>
      <c r="I518" s="78"/>
      <c r="J518" s="57"/>
      <c r="K518" s="57"/>
      <c r="L518" s="57"/>
      <c r="M518" s="57"/>
      <c r="N518" s="57"/>
      <c r="O518" s="57"/>
    </row>
    <row r="519" spans="2:15" ht="69.75">
      <c r="B519" s="139">
        <v>46108</v>
      </c>
      <c r="C519" s="140" t="s">
        <v>130</v>
      </c>
      <c r="D519" s="141" t="s">
        <v>131</v>
      </c>
      <c r="E519" s="77"/>
      <c r="F519" s="146">
        <v>250000</v>
      </c>
      <c r="G519" s="55">
        <f t="shared" si="7"/>
        <v>126343319.18999998</v>
      </c>
      <c r="H519" s="56"/>
      <c r="I519" s="78"/>
      <c r="J519" s="57"/>
      <c r="K519" s="57"/>
      <c r="L519" s="57"/>
      <c r="M519" s="57"/>
      <c r="N519" s="57"/>
      <c r="O519" s="57"/>
    </row>
    <row r="520" spans="2:15" ht="70.5">
      <c r="B520" s="142">
        <v>46108</v>
      </c>
      <c r="C520" s="113" t="s">
        <v>132</v>
      </c>
      <c r="D520" s="116" t="s">
        <v>133</v>
      </c>
      <c r="E520" s="77"/>
      <c r="F520" s="135">
        <v>61360</v>
      </c>
      <c r="G520" s="55">
        <f t="shared" si="7"/>
        <v>126281959.18999998</v>
      </c>
      <c r="H520" s="56"/>
      <c r="I520" s="78"/>
      <c r="J520" s="57"/>
      <c r="K520" s="57"/>
      <c r="L520" s="57"/>
      <c r="M520" s="57"/>
      <c r="N520" s="57"/>
      <c r="O520" s="57"/>
    </row>
    <row r="521" spans="2:15" ht="47.25">
      <c r="B521" s="142">
        <v>46108</v>
      </c>
      <c r="C521" s="113" t="s">
        <v>134</v>
      </c>
      <c r="D521" s="116" t="s">
        <v>135</v>
      </c>
      <c r="E521" s="77"/>
      <c r="F521" s="135">
        <v>47200</v>
      </c>
      <c r="G521" s="55">
        <f t="shared" si="7"/>
        <v>126234759.18999998</v>
      </c>
      <c r="H521" s="56"/>
      <c r="I521" s="78"/>
      <c r="J521" s="57"/>
      <c r="K521" s="57"/>
      <c r="L521" s="57"/>
      <c r="M521" s="57"/>
      <c r="N521" s="57"/>
      <c r="O521" s="57"/>
    </row>
    <row r="522" spans="2:15" ht="47.25">
      <c r="B522" s="142">
        <v>46108</v>
      </c>
      <c r="C522" s="113" t="s">
        <v>136</v>
      </c>
      <c r="D522" s="116" t="s">
        <v>137</v>
      </c>
      <c r="E522" s="77"/>
      <c r="F522" s="135">
        <v>8325</v>
      </c>
      <c r="G522" s="55">
        <f t="shared" si="7"/>
        <v>126226434.18999998</v>
      </c>
      <c r="H522" s="56"/>
      <c r="I522" s="78"/>
      <c r="J522" s="57"/>
      <c r="K522" s="57"/>
      <c r="L522" s="57"/>
      <c r="M522" s="57"/>
      <c r="N522" s="57"/>
      <c r="O522" s="57"/>
    </row>
    <row r="523" spans="2:15" ht="47.25">
      <c r="B523" s="142">
        <v>46108</v>
      </c>
      <c r="C523" s="113" t="s">
        <v>138</v>
      </c>
      <c r="D523" s="116" t="s">
        <v>139</v>
      </c>
      <c r="E523" s="77"/>
      <c r="F523" s="135">
        <v>77608.600000000006</v>
      </c>
      <c r="G523" s="55">
        <f t="shared" si="7"/>
        <v>126148825.58999999</v>
      </c>
      <c r="H523" s="56"/>
      <c r="I523" s="78"/>
      <c r="J523" s="57"/>
      <c r="K523" s="57"/>
      <c r="L523" s="57"/>
      <c r="M523" s="57"/>
      <c r="N523" s="57"/>
      <c r="O523" s="57"/>
    </row>
    <row r="524" spans="2:15" ht="47.25">
      <c r="B524" s="142">
        <v>46108</v>
      </c>
      <c r="C524" s="113" t="s">
        <v>140</v>
      </c>
      <c r="D524" s="116" t="s">
        <v>141</v>
      </c>
      <c r="E524" s="77"/>
      <c r="F524" s="135">
        <v>2592</v>
      </c>
      <c r="G524" s="55">
        <f t="shared" si="7"/>
        <v>126146233.58999999</v>
      </c>
      <c r="H524" s="56"/>
      <c r="I524" s="78"/>
      <c r="J524" s="57"/>
      <c r="K524" s="57"/>
      <c r="L524" s="57"/>
      <c r="M524" s="57"/>
      <c r="N524" s="57"/>
      <c r="O524" s="57"/>
    </row>
    <row r="525" spans="2:15" ht="47.25">
      <c r="B525" s="142">
        <v>46108</v>
      </c>
      <c r="C525" s="113" t="s">
        <v>142</v>
      </c>
      <c r="D525" s="116" t="s">
        <v>143</v>
      </c>
      <c r="E525" s="77"/>
      <c r="F525" s="135">
        <v>24309</v>
      </c>
      <c r="G525" s="55">
        <f t="shared" si="7"/>
        <v>126121924.58999999</v>
      </c>
      <c r="H525" s="56"/>
      <c r="I525" s="78"/>
      <c r="J525" s="57"/>
      <c r="K525" s="57"/>
      <c r="L525" s="57"/>
      <c r="M525" s="57"/>
      <c r="N525" s="57"/>
      <c r="O525" s="57"/>
    </row>
    <row r="526" spans="2:15" ht="70.5">
      <c r="B526" s="142">
        <v>46108</v>
      </c>
      <c r="C526" s="113" t="s">
        <v>144</v>
      </c>
      <c r="D526" s="116" t="s">
        <v>145</v>
      </c>
      <c r="E526" s="77"/>
      <c r="F526" s="135">
        <v>53100</v>
      </c>
      <c r="G526" s="55">
        <f t="shared" ref="G526:G589" si="8">+G525+E526-F526</f>
        <v>126068824.58999999</v>
      </c>
      <c r="H526" s="56"/>
      <c r="I526" s="78"/>
      <c r="J526" s="57"/>
      <c r="K526" s="57"/>
      <c r="L526" s="57"/>
      <c r="M526" s="57"/>
      <c r="N526" s="57"/>
      <c r="O526" s="57"/>
    </row>
    <row r="527" spans="2:15" ht="70.5">
      <c r="B527" s="142">
        <v>46108</v>
      </c>
      <c r="C527" s="113" t="s">
        <v>146</v>
      </c>
      <c r="D527" s="116" t="s">
        <v>147</v>
      </c>
      <c r="E527" s="77"/>
      <c r="F527" s="135">
        <v>186985.24</v>
      </c>
      <c r="G527" s="55">
        <f t="shared" si="8"/>
        <v>125881839.34999999</v>
      </c>
      <c r="H527" s="56"/>
      <c r="I527" s="78"/>
      <c r="J527" s="57"/>
      <c r="K527" s="57"/>
      <c r="L527" s="57"/>
      <c r="M527" s="57"/>
      <c r="N527" s="57"/>
      <c r="O527" s="57"/>
    </row>
    <row r="528" spans="2:15" ht="70.5">
      <c r="B528" s="142">
        <v>46108</v>
      </c>
      <c r="C528" s="113" t="s">
        <v>148</v>
      </c>
      <c r="D528" s="116" t="s">
        <v>149</v>
      </c>
      <c r="E528" s="77"/>
      <c r="F528" s="135">
        <v>96000</v>
      </c>
      <c r="G528" s="55">
        <f t="shared" si="8"/>
        <v>125785839.34999999</v>
      </c>
      <c r="H528" s="56"/>
      <c r="I528" s="78"/>
      <c r="J528" s="57"/>
      <c r="K528" s="57"/>
      <c r="L528" s="57"/>
      <c r="M528" s="57"/>
      <c r="N528" s="57"/>
      <c r="O528" s="57"/>
    </row>
    <row r="529" spans="2:15" ht="26.25">
      <c r="B529" s="133">
        <v>46108</v>
      </c>
      <c r="C529" s="51">
        <v>452400470173</v>
      </c>
      <c r="D529" s="89" t="s">
        <v>13</v>
      </c>
      <c r="E529" s="124">
        <v>271818.25</v>
      </c>
      <c r="F529" s="55"/>
      <c r="G529" s="55">
        <f t="shared" si="8"/>
        <v>126057657.59999999</v>
      </c>
      <c r="H529" s="56"/>
      <c r="I529" s="78"/>
      <c r="J529" s="57"/>
      <c r="K529" s="57"/>
      <c r="L529" s="57"/>
      <c r="M529" s="57"/>
      <c r="N529" s="57"/>
      <c r="O529" s="57"/>
    </row>
    <row r="530" spans="2:15" ht="26.25">
      <c r="B530" s="133">
        <v>46108</v>
      </c>
      <c r="C530" s="51">
        <v>420996277</v>
      </c>
      <c r="D530" s="89" t="s">
        <v>13</v>
      </c>
      <c r="E530" s="124">
        <v>8000</v>
      </c>
      <c r="F530" s="55"/>
      <c r="G530" s="55">
        <f t="shared" si="8"/>
        <v>126065657.59999999</v>
      </c>
      <c r="H530" s="56"/>
      <c r="I530" s="78"/>
      <c r="J530" s="57"/>
      <c r="K530" s="57"/>
      <c r="L530" s="57"/>
      <c r="M530" s="57"/>
      <c r="N530" s="57"/>
      <c r="O530" s="57"/>
    </row>
    <row r="531" spans="2:15" ht="26.25">
      <c r="B531" s="133">
        <v>46108</v>
      </c>
      <c r="C531" s="51">
        <v>241604037</v>
      </c>
      <c r="D531" s="89" t="s">
        <v>13</v>
      </c>
      <c r="E531" s="124">
        <v>8000</v>
      </c>
      <c r="F531" s="92"/>
      <c r="G531" s="55">
        <f t="shared" si="8"/>
        <v>126073657.59999999</v>
      </c>
      <c r="H531" s="56"/>
      <c r="I531" s="78"/>
      <c r="J531" s="57"/>
      <c r="K531" s="57"/>
      <c r="L531" s="57"/>
      <c r="M531" s="57"/>
      <c r="N531" s="57"/>
      <c r="O531" s="57"/>
    </row>
    <row r="532" spans="2:15" ht="26.25">
      <c r="B532" s="133">
        <v>46108</v>
      </c>
      <c r="C532" s="51">
        <v>241604045</v>
      </c>
      <c r="D532" s="89" t="s">
        <v>13</v>
      </c>
      <c r="E532" s="124">
        <v>8000</v>
      </c>
      <c r="F532" s="92"/>
      <c r="G532" s="55">
        <f t="shared" si="8"/>
        <v>126081657.59999999</v>
      </c>
      <c r="H532" s="56"/>
      <c r="I532" s="78"/>
      <c r="J532" s="57"/>
      <c r="K532" s="57"/>
      <c r="L532" s="57"/>
      <c r="M532" s="57"/>
      <c r="N532" s="57"/>
      <c r="O532" s="57"/>
    </row>
    <row r="533" spans="2:15" ht="26.25">
      <c r="B533" s="133">
        <v>46108</v>
      </c>
      <c r="C533" s="51">
        <v>452400544316</v>
      </c>
      <c r="D533" s="89" t="s">
        <v>13</v>
      </c>
      <c r="E533" s="124">
        <v>120120</v>
      </c>
      <c r="F533" s="92"/>
      <c r="G533" s="55">
        <f t="shared" si="8"/>
        <v>126201777.59999999</v>
      </c>
      <c r="H533" s="56"/>
      <c r="I533" s="78"/>
      <c r="J533" s="57"/>
      <c r="K533" s="57"/>
      <c r="L533" s="57"/>
      <c r="M533" s="57"/>
      <c r="N533" s="57"/>
      <c r="O533" s="57"/>
    </row>
    <row r="534" spans="2:15" ht="26.25">
      <c r="B534" s="133">
        <v>46108</v>
      </c>
      <c r="C534" s="51">
        <v>452400545710</v>
      </c>
      <c r="D534" s="89" t="s">
        <v>13</v>
      </c>
      <c r="E534" s="124">
        <v>42700</v>
      </c>
      <c r="F534" s="92"/>
      <c r="G534" s="55">
        <f t="shared" si="8"/>
        <v>126244477.59999999</v>
      </c>
      <c r="H534" s="56"/>
      <c r="I534" s="78"/>
      <c r="J534" s="57"/>
      <c r="K534" s="57"/>
      <c r="L534" s="57"/>
      <c r="M534" s="57"/>
      <c r="N534" s="57"/>
      <c r="O534" s="57"/>
    </row>
    <row r="535" spans="2:15" ht="26.25">
      <c r="B535" s="133">
        <v>46108</v>
      </c>
      <c r="C535" s="51">
        <v>241604763</v>
      </c>
      <c r="D535" s="89" t="s">
        <v>13</v>
      </c>
      <c r="E535" s="124">
        <v>8000</v>
      </c>
      <c r="F535" s="92"/>
      <c r="G535" s="55">
        <f t="shared" si="8"/>
        <v>126252477.59999999</v>
      </c>
      <c r="H535" s="56"/>
      <c r="I535" s="78"/>
      <c r="J535" s="57"/>
      <c r="K535" s="57"/>
      <c r="L535" s="57"/>
      <c r="M535" s="57"/>
      <c r="N535" s="57"/>
      <c r="O535" s="57"/>
    </row>
    <row r="536" spans="2:15" ht="26.25">
      <c r="B536" s="133">
        <v>46108</v>
      </c>
      <c r="C536" s="51">
        <v>452400364778</v>
      </c>
      <c r="D536" s="89" t="s">
        <v>13</v>
      </c>
      <c r="E536" s="124">
        <v>50000</v>
      </c>
      <c r="F536" s="92"/>
      <c r="G536" s="55">
        <f t="shared" si="8"/>
        <v>126302477.59999999</v>
      </c>
      <c r="H536" s="56"/>
      <c r="I536" s="78"/>
      <c r="J536" s="57"/>
      <c r="K536" s="57"/>
      <c r="L536" s="57"/>
      <c r="M536" s="57"/>
      <c r="N536" s="57"/>
      <c r="O536" s="57"/>
    </row>
    <row r="537" spans="2:15" ht="26.25">
      <c r="B537" s="133">
        <v>46108</v>
      </c>
      <c r="C537" s="51">
        <v>421009397</v>
      </c>
      <c r="D537" s="89" t="s">
        <v>13</v>
      </c>
      <c r="E537" s="124">
        <v>8000</v>
      </c>
      <c r="F537" s="92"/>
      <c r="G537" s="55">
        <f t="shared" si="8"/>
        <v>126310477.59999999</v>
      </c>
      <c r="H537" s="56"/>
      <c r="I537" s="78"/>
      <c r="J537" s="57"/>
      <c r="K537" s="57"/>
      <c r="L537" s="57"/>
      <c r="M537" s="57"/>
      <c r="N537" s="57"/>
      <c r="O537" s="57"/>
    </row>
    <row r="538" spans="2:15" ht="26.25">
      <c r="B538" s="133">
        <v>46108</v>
      </c>
      <c r="C538" s="51">
        <v>241605338</v>
      </c>
      <c r="D538" s="89" t="s">
        <v>13</v>
      </c>
      <c r="E538" s="125">
        <v>500</v>
      </c>
      <c r="F538" s="92"/>
      <c r="G538" s="55">
        <f t="shared" si="8"/>
        <v>126310977.59999999</v>
      </c>
      <c r="H538" s="56"/>
      <c r="I538" s="78"/>
      <c r="J538" s="57"/>
      <c r="K538" s="57"/>
      <c r="L538" s="57"/>
      <c r="M538" s="57"/>
      <c r="N538" s="57"/>
      <c r="O538" s="57"/>
    </row>
    <row r="539" spans="2:15" ht="26.25">
      <c r="B539" s="133">
        <v>46108</v>
      </c>
      <c r="C539" s="51">
        <v>241605384</v>
      </c>
      <c r="D539" s="89" t="s">
        <v>13</v>
      </c>
      <c r="E539" s="124">
        <v>10000</v>
      </c>
      <c r="F539" s="91"/>
      <c r="G539" s="55">
        <f t="shared" si="8"/>
        <v>126320977.59999999</v>
      </c>
      <c r="H539" s="56"/>
      <c r="I539" s="78"/>
      <c r="J539" s="57"/>
      <c r="K539" s="57"/>
      <c r="L539" s="57"/>
      <c r="M539" s="57"/>
      <c r="N539" s="57"/>
      <c r="O539" s="57"/>
    </row>
    <row r="540" spans="2:15" ht="26.25">
      <c r="B540" s="133">
        <v>46108</v>
      </c>
      <c r="C540" s="51">
        <v>241605439</v>
      </c>
      <c r="D540" s="89" t="s">
        <v>13</v>
      </c>
      <c r="E540" s="124">
        <v>8000</v>
      </c>
      <c r="F540" s="91"/>
      <c r="G540" s="55">
        <f t="shared" si="8"/>
        <v>126328977.59999999</v>
      </c>
      <c r="H540" s="56"/>
      <c r="I540" s="78"/>
      <c r="J540" s="57"/>
      <c r="K540" s="57"/>
      <c r="L540" s="57"/>
      <c r="M540" s="57"/>
      <c r="N540" s="57"/>
      <c r="O540" s="57"/>
    </row>
    <row r="541" spans="2:15" ht="26.25">
      <c r="B541" s="133">
        <v>46108</v>
      </c>
      <c r="C541" s="93">
        <v>5770030126</v>
      </c>
      <c r="D541" s="89" t="s">
        <v>13</v>
      </c>
      <c r="E541" s="124">
        <v>94500</v>
      </c>
      <c r="F541" s="91"/>
      <c r="G541" s="55">
        <f t="shared" si="8"/>
        <v>126423477.59999999</v>
      </c>
      <c r="H541" s="56"/>
      <c r="I541" s="78"/>
      <c r="J541" s="57"/>
      <c r="K541" s="57"/>
      <c r="L541" s="57"/>
      <c r="M541" s="57"/>
      <c r="N541" s="57"/>
      <c r="O541" s="57"/>
    </row>
    <row r="542" spans="2:15" ht="26.25">
      <c r="B542" s="133">
        <v>46108</v>
      </c>
      <c r="C542" s="93">
        <v>5770030129</v>
      </c>
      <c r="D542" s="89" t="s">
        <v>13</v>
      </c>
      <c r="E542" s="124">
        <v>196000</v>
      </c>
      <c r="F542" s="91"/>
      <c r="G542" s="55">
        <f t="shared" si="8"/>
        <v>126619477.59999999</v>
      </c>
      <c r="H542" s="56"/>
      <c r="I542" s="78"/>
      <c r="J542" s="57"/>
      <c r="K542" s="57"/>
      <c r="L542" s="57"/>
      <c r="M542" s="57"/>
      <c r="N542" s="57"/>
      <c r="O542" s="57"/>
    </row>
    <row r="543" spans="2:15" ht="26.25">
      <c r="B543" s="133">
        <v>46108</v>
      </c>
      <c r="C543" s="93">
        <v>6300070216</v>
      </c>
      <c r="D543" s="89" t="s">
        <v>13</v>
      </c>
      <c r="E543" s="124">
        <v>11900</v>
      </c>
      <c r="F543" s="92"/>
      <c r="G543" s="55">
        <f t="shared" si="8"/>
        <v>126631377.59999999</v>
      </c>
      <c r="H543" s="56"/>
      <c r="I543" s="78"/>
      <c r="J543" s="57"/>
      <c r="K543" s="57"/>
      <c r="L543" s="57"/>
      <c r="M543" s="57"/>
      <c r="N543" s="57"/>
      <c r="O543" s="57"/>
    </row>
    <row r="544" spans="2:15" ht="26.25">
      <c r="B544" s="133">
        <v>46108</v>
      </c>
      <c r="C544" s="51">
        <v>421019824</v>
      </c>
      <c r="D544" s="89" t="s">
        <v>13</v>
      </c>
      <c r="E544" s="124">
        <v>2800</v>
      </c>
      <c r="F544" s="91"/>
      <c r="G544" s="55">
        <f t="shared" si="8"/>
        <v>126634177.59999999</v>
      </c>
      <c r="H544" s="56"/>
      <c r="I544" s="78"/>
      <c r="J544" s="57"/>
      <c r="K544" s="57"/>
      <c r="L544" s="57"/>
      <c r="M544" s="57"/>
      <c r="N544" s="57"/>
      <c r="O544" s="57"/>
    </row>
    <row r="545" spans="2:15" ht="26.25">
      <c r="B545" s="133">
        <v>46108</v>
      </c>
      <c r="C545" s="51">
        <v>421021003</v>
      </c>
      <c r="D545" s="89" t="s">
        <v>13</v>
      </c>
      <c r="E545" s="124">
        <v>20000</v>
      </c>
      <c r="F545" s="91"/>
      <c r="G545" s="55">
        <f t="shared" si="8"/>
        <v>126654177.59999999</v>
      </c>
      <c r="H545" s="56"/>
      <c r="I545" s="78"/>
      <c r="J545" s="57"/>
      <c r="K545" s="57"/>
      <c r="L545" s="57"/>
      <c r="M545" s="57"/>
      <c r="N545" s="57"/>
      <c r="O545" s="57"/>
    </row>
    <row r="546" spans="2:15" ht="26.25">
      <c r="B546" s="133">
        <v>46108</v>
      </c>
      <c r="C546" s="51">
        <v>241607058</v>
      </c>
      <c r="D546" s="89" t="s">
        <v>13</v>
      </c>
      <c r="E546" s="124">
        <v>8000</v>
      </c>
      <c r="F546" s="91"/>
      <c r="G546" s="55">
        <f t="shared" si="8"/>
        <v>126662177.59999999</v>
      </c>
      <c r="H546" s="56"/>
      <c r="I546" s="78"/>
      <c r="J546" s="57"/>
      <c r="K546" s="57"/>
      <c r="L546" s="57"/>
      <c r="M546" s="57"/>
      <c r="N546" s="57"/>
      <c r="O546" s="57"/>
    </row>
    <row r="547" spans="2:15" ht="26.25">
      <c r="B547" s="133">
        <v>46108</v>
      </c>
      <c r="C547" s="51">
        <v>241607115</v>
      </c>
      <c r="D547" s="89" t="s">
        <v>13</v>
      </c>
      <c r="E547" s="124">
        <v>5000</v>
      </c>
      <c r="F547" s="55"/>
      <c r="G547" s="55">
        <f t="shared" si="8"/>
        <v>126667177.59999999</v>
      </c>
      <c r="H547" s="56"/>
      <c r="I547" s="78"/>
      <c r="J547" s="57"/>
      <c r="K547" s="57"/>
      <c r="L547" s="57"/>
      <c r="M547" s="57"/>
      <c r="N547" s="57"/>
      <c r="O547" s="57"/>
    </row>
    <row r="548" spans="2:15" ht="26.25">
      <c r="B548" s="133">
        <v>46108</v>
      </c>
      <c r="C548" s="93">
        <v>930030310</v>
      </c>
      <c r="D548" s="89" t="s">
        <v>13</v>
      </c>
      <c r="E548" s="124">
        <v>9800</v>
      </c>
      <c r="F548" s="55"/>
      <c r="G548" s="55">
        <f t="shared" si="8"/>
        <v>126676977.59999999</v>
      </c>
      <c r="H548" s="56"/>
      <c r="I548" s="78"/>
      <c r="J548" s="57"/>
      <c r="K548" s="57"/>
      <c r="L548" s="57"/>
      <c r="M548" s="57"/>
      <c r="N548" s="57"/>
      <c r="O548" s="57"/>
    </row>
    <row r="549" spans="2:15" ht="26.25">
      <c r="B549" s="133">
        <v>46108</v>
      </c>
      <c r="C549" s="93">
        <v>5280010297</v>
      </c>
      <c r="D549" s="89" t="s">
        <v>13</v>
      </c>
      <c r="E549" s="124">
        <v>17700</v>
      </c>
      <c r="F549" s="91"/>
      <c r="G549" s="55">
        <f t="shared" si="8"/>
        <v>126694677.59999999</v>
      </c>
      <c r="H549" s="56"/>
      <c r="I549" s="78"/>
      <c r="J549" s="57"/>
      <c r="K549" s="57"/>
      <c r="L549" s="57"/>
      <c r="M549" s="57"/>
      <c r="N549" s="57"/>
      <c r="O549" s="57"/>
    </row>
    <row r="550" spans="2:15" ht="26.25">
      <c r="B550" s="133">
        <v>46108</v>
      </c>
      <c r="C550" s="93">
        <v>5280010300</v>
      </c>
      <c r="D550" s="89" t="s">
        <v>13</v>
      </c>
      <c r="E550" s="124">
        <v>32800</v>
      </c>
      <c r="F550" s="55"/>
      <c r="G550" s="55">
        <f t="shared" si="8"/>
        <v>126727477.59999999</v>
      </c>
      <c r="H550" s="56"/>
      <c r="I550" s="78"/>
      <c r="J550" s="57"/>
      <c r="K550" s="57"/>
      <c r="L550" s="57"/>
      <c r="M550" s="57"/>
      <c r="N550" s="57"/>
      <c r="O550" s="57"/>
    </row>
    <row r="551" spans="2:15" ht="26.25">
      <c r="B551" s="133">
        <v>46108</v>
      </c>
      <c r="C551" s="51">
        <v>241607913</v>
      </c>
      <c r="D551" s="89" t="s">
        <v>13</v>
      </c>
      <c r="E551" s="124">
        <v>10000</v>
      </c>
      <c r="F551" s="91"/>
      <c r="G551" s="55">
        <f t="shared" si="8"/>
        <v>126737477.59999999</v>
      </c>
      <c r="H551" s="56"/>
      <c r="I551" s="78"/>
      <c r="J551" s="57"/>
      <c r="K551" s="57"/>
      <c r="L551" s="57"/>
      <c r="M551" s="57"/>
      <c r="N551" s="57"/>
      <c r="O551" s="57"/>
    </row>
    <row r="552" spans="2:15" ht="26.25">
      <c r="B552" s="133">
        <v>46108</v>
      </c>
      <c r="C552" s="51">
        <v>241607993</v>
      </c>
      <c r="D552" s="89" t="s">
        <v>13</v>
      </c>
      <c r="E552" s="124">
        <v>10000</v>
      </c>
      <c r="F552" s="91"/>
      <c r="G552" s="55">
        <f t="shared" si="8"/>
        <v>126747477.59999999</v>
      </c>
      <c r="H552" s="56"/>
      <c r="I552" s="78"/>
      <c r="J552" s="57"/>
      <c r="K552" s="57"/>
      <c r="L552" s="57"/>
      <c r="M552" s="57"/>
      <c r="N552" s="57"/>
      <c r="O552" s="57"/>
    </row>
    <row r="553" spans="2:15" ht="26.25">
      <c r="B553" s="133">
        <v>46108</v>
      </c>
      <c r="C553" s="51">
        <v>241608049</v>
      </c>
      <c r="D553" s="89" t="s">
        <v>13</v>
      </c>
      <c r="E553" s="124">
        <v>5000</v>
      </c>
      <c r="F553" s="91"/>
      <c r="G553" s="55">
        <f t="shared" si="8"/>
        <v>126752477.59999999</v>
      </c>
      <c r="H553" s="56"/>
      <c r="I553" s="78"/>
      <c r="J553" s="57"/>
      <c r="K553" s="57"/>
      <c r="L553" s="57"/>
      <c r="M553" s="57"/>
      <c r="N553" s="57"/>
      <c r="O553" s="57"/>
    </row>
    <row r="554" spans="2:15" ht="26.25">
      <c r="B554" s="133">
        <v>46108</v>
      </c>
      <c r="C554" s="51">
        <v>452400540281</v>
      </c>
      <c r="D554" s="89" t="s">
        <v>13</v>
      </c>
      <c r="E554" s="124">
        <v>18000</v>
      </c>
      <c r="F554" s="91"/>
      <c r="G554" s="55">
        <f t="shared" si="8"/>
        <v>126770477.59999999</v>
      </c>
      <c r="H554" s="56"/>
      <c r="I554" s="78"/>
      <c r="J554" s="57"/>
      <c r="K554" s="57"/>
      <c r="L554" s="57"/>
      <c r="M554" s="57"/>
      <c r="N554" s="57"/>
      <c r="O554" s="57"/>
    </row>
    <row r="555" spans="2:15" ht="26.25">
      <c r="B555" s="133">
        <v>46108</v>
      </c>
      <c r="C555" s="51">
        <v>452400548102</v>
      </c>
      <c r="D555" s="89" t="s">
        <v>13</v>
      </c>
      <c r="E555" s="125">
        <v>540</v>
      </c>
      <c r="F555" s="91"/>
      <c r="G555" s="55">
        <f t="shared" si="8"/>
        <v>126771017.59999999</v>
      </c>
      <c r="H555" s="56"/>
      <c r="I555" s="78"/>
      <c r="J555" s="57"/>
      <c r="K555" s="57"/>
      <c r="L555" s="57"/>
      <c r="M555" s="57"/>
      <c r="N555" s="57"/>
      <c r="O555" s="57"/>
    </row>
    <row r="556" spans="2:15" ht="26.25">
      <c r="B556" s="133">
        <v>46108</v>
      </c>
      <c r="C556" s="51">
        <v>452400540010</v>
      </c>
      <c r="D556" s="89" t="s">
        <v>13</v>
      </c>
      <c r="E556" s="124">
        <v>146825</v>
      </c>
      <c r="F556" s="91"/>
      <c r="G556" s="55">
        <f t="shared" si="8"/>
        <v>126917842.59999999</v>
      </c>
      <c r="H556" s="56"/>
      <c r="I556" s="78"/>
      <c r="J556" s="57"/>
      <c r="K556" s="57"/>
      <c r="L556" s="57"/>
      <c r="M556" s="57"/>
      <c r="N556" s="57"/>
      <c r="O556" s="57"/>
    </row>
    <row r="557" spans="2:15" ht="26.25">
      <c r="B557" s="133">
        <v>46108</v>
      </c>
      <c r="C557" s="51">
        <v>452400540065</v>
      </c>
      <c r="D557" s="89" t="s">
        <v>13</v>
      </c>
      <c r="E557" s="124">
        <v>6700</v>
      </c>
      <c r="F557" s="91"/>
      <c r="G557" s="55">
        <f t="shared" si="8"/>
        <v>126924542.59999999</v>
      </c>
      <c r="H557" s="56"/>
      <c r="I557" s="78"/>
      <c r="J557" s="57"/>
      <c r="K557" s="57"/>
      <c r="L557" s="57"/>
      <c r="M557" s="57"/>
      <c r="N557" s="57"/>
      <c r="O557" s="57"/>
    </row>
    <row r="558" spans="2:15" ht="26.25">
      <c r="B558" s="133">
        <v>46108</v>
      </c>
      <c r="C558" s="51">
        <v>421052228</v>
      </c>
      <c r="D558" s="89" t="s">
        <v>13</v>
      </c>
      <c r="E558" s="124">
        <v>8000</v>
      </c>
      <c r="F558" s="91"/>
      <c r="G558" s="55">
        <f t="shared" si="8"/>
        <v>126932542.59999999</v>
      </c>
      <c r="H558" s="56"/>
      <c r="I558" s="78"/>
      <c r="J558" s="57"/>
      <c r="K558" s="57"/>
      <c r="L558" s="57"/>
      <c r="M558" s="57"/>
      <c r="N558" s="57"/>
      <c r="O558" s="57"/>
    </row>
    <row r="559" spans="2:15" ht="26.25">
      <c r="B559" s="133">
        <v>46108</v>
      </c>
      <c r="C559" s="51">
        <v>842105259</v>
      </c>
      <c r="D559" s="89" t="s">
        <v>13</v>
      </c>
      <c r="E559" s="124">
        <v>6000</v>
      </c>
      <c r="F559" s="91"/>
      <c r="G559" s="55">
        <f t="shared" si="8"/>
        <v>126938542.59999999</v>
      </c>
      <c r="H559" s="56"/>
      <c r="I559" s="78"/>
      <c r="J559" s="57"/>
      <c r="K559" s="57"/>
      <c r="L559" s="57"/>
      <c r="M559" s="57"/>
      <c r="N559" s="57"/>
      <c r="O559" s="57"/>
    </row>
    <row r="560" spans="2:15" ht="26.25">
      <c r="B560" s="133">
        <v>46108</v>
      </c>
      <c r="C560" s="51">
        <v>241610477</v>
      </c>
      <c r="D560" s="89" t="s">
        <v>13</v>
      </c>
      <c r="E560" s="124">
        <v>8000</v>
      </c>
      <c r="F560" s="91"/>
      <c r="G560" s="55">
        <f t="shared" si="8"/>
        <v>126946542.59999999</v>
      </c>
      <c r="H560" s="56"/>
      <c r="I560" s="78"/>
      <c r="J560" s="57"/>
      <c r="K560" s="57"/>
      <c r="L560" s="57"/>
      <c r="M560" s="57"/>
      <c r="N560" s="57"/>
      <c r="O560" s="57"/>
    </row>
    <row r="561" spans="2:15" ht="26.25">
      <c r="B561" s="133">
        <v>46108</v>
      </c>
      <c r="C561" s="51">
        <v>241610603</v>
      </c>
      <c r="D561" s="89" t="s">
        <v>13</v>
      </c>
      <c r="E561" s="124">
        <v>8000</v>
      </c>
      <c r="F561" s="91"/>
      <c r="G561" s="55">
        <f t="shared" si="8"/>
        <v>126954542.59999999</v>
      </c>
      <c r="H561" s="56"/>
      <c r="I561" s="78"/>
      <c r="J561" s="57"/>
      <c r="K561" s="57"/>
      <c r="L561" s="57"/>
      <c r="M561" s="57"/>
      <c r="N561" s="57"/>
      <c r="O561" s="57"/>
    </row>
    <row r="562" spans="2:15" ht="26.25">
      <c r="B562" s="133">
        <v>46108</v>
      </c>
      <c r="C562" s="51">
        <v>241610613</v>
      </c>
      <c r="D562" s="89" t="s">
        <v>13</v>
      </c>
      <c r="E562" s="124">
        <v>8000</v>
      </c>
      <c r="F562" s="91"/>
      <c r="G562" s="55">
        <f t="shared" si="8"/>
        <v>126962542.59999999</v>
      </c>
      <c r="H562" s="56"/>
      <c r="I562" s="78"/>
      <c r="J562" s="57"/>
      <c r="K562" s="57"/>
      <c r="L562" s="57"/>
      <c r="M562" s="57"/>
      <c r="N562" s="57"/>
      <c r="O562" s="57"/>
    </row>
    <row r="563" spans="2:15" ht="26.25">
      <c r="B563" s="133">
        <v>46108</v>
      </c>
      <c r="C563" s="51">
        <v>421056821</v>
      </c>
      <c r="D563" s="89" t="s">
        <v>13</v>
      </c>
      <c r="E563" s="124">
        <v>51200</v>
      </c>
      <c r="F563" s="91"/>
      <c r="G563" s="55">
        <f t="shared" si="8"/>
        <v>127013742.59999999</v>
      </c>
      <c r="H563" s="56"/>
      <c r="I563" s="78"/>
      <c r="J563" s="57"/>
      <c r="K563" s="57"/>
      <c r="L563" s="57"/>
      <c r="M563" s="57"/>
      <c r="N563" s="57"/>
      <c r="O563" s="57"/>
    </row>
    <row r="564" spans="2:15" ht="26.25">
      <c r="B564" s="133">
        <v>46108</v>
      </c>
      <c r="C564" s="51">
        <v>241611267</v>
      </c>
      <c r="D564" s="89" t="s">
        <v>13</v>
      </c>
      <c r="E564" s="124">
        <v>8000</v>
      </c>
      <c r="F564" s="91"/>
      <c r="G564" s="55">
        <f t="shared" si="8"/>
        <v>127021742.59999999</v>
      </c>
      <c r="H564" s="56"/>
      <c r="I564" s="78"/>
      <c r="J564" s="57"/>
      <c r="K564" s="57"/>
      <c r="L564" s="57"/>
      <c r="M564" s="57"/>
      <c r="N564" s="57"/>
      <c r="O564" s="57"/>
    </row>
    <row r="565" spans="2:15" ht="47.25">
      <c r="B565" s="106">
        <v>46109</v>
      </c>
      <c r="C565" s="107">
        <v>492889</v>
      </c>
      <c r="D565" s="116" t="s">
        <v>14</v>
      </c>
      <c r="E565" s="86">
        <v>2500</v>
      </c>
      <c r="F565" s="91"/>
      <c r="G565" s="55">
        <f t="shared" si="8"/>
        <v>127024242.59999999</v>
      </c>
      <c r="H565" s="56"/>
      <c r="I565" s="78"/>
      <c r="J565" s="57"/>
      <c r="K565" s="57"/>
      <c r="L565" s="57"/>
      <c r="M565" s="57"/>
      <c r="N565" s="57"/>
      <c r="O565" s="57"/>
    </row>
    <row r="566" spans="2:15" ht="26.25">
      <c r="B566" s="133">
        <v>46111</v>
      </c>
      <c r="C566" s="51">
        <v>452400470164</v>
      </c>
      <c r="D566" s="89" t="s">
        <v>13</v>
      </c>
      <c r="E566" s="124">
        <v>474669.5</v>
      </c>
      <c r="F566" s="91"/>
      <c r="G566" s="55">
        <f t="shared" si="8"/>
        <v>127498912.09999999</v>
      </c>
      <c r="H566" s="56"/>
      <c r="I566" s="78"/>
      <c r="J566" s="57"/>
      <c r="K566" s="57"/>
      <c r="L566" s="57"/>
      <c r="M566" s="57"/>
      <c r="N566" s="57"/>
      <c r="O566" s="57"/>
    </row>
    <row r="567" spans="2:15" ht="26.25">
      <c r="B567" s="133">
        <v>46111</v>
      </c>
      <c r="C567" s="93">
        <v>3240030164</v>
      </c>
      <c r="D567" s="89" t="s">
        <v>13</v>
      </c>
      <c r="E567" s="124">
        <v>5000</v>
      </c>
      <c r="F567" s="91"/>
      <c r="G567" s="55">
        <f t="shared" si="8"/>
        <v>127503912.09999999</v>
      </c>
      <c r="H567" s="56"/>
      <c r="I567" s="78"/>
      <c r="J567" s="57"/>
      <c r="K567" s="57"/>
      <c r="L567" s="57"/>
      <c r="M567" s="57"/>
      <c r="N567" s="57"/>
      <c r="O567" s="57"/>
    </row>
    <row r="568" spans="2:15" ht="26.25">
      <c r="B568" s="133">
        <v>46111</v>
      </c>
      <c r="C568" s="51">
        <v>421091998</v>
      </c>
      <c r="D568" s="89" t="s">
        <v>13</v>
      </c>
      <c r="E568" s="124">
        <v>35000</v>
      </c>
      <c r="F568" s="92"/>
      <c r="G568" s="55">
        <f t="shared" si="8"/>
        <v>127538912.09999999</v>
      </c>
      <c r="H568" s="56"/>
      <c r="I568" s="78"/>
      <c r="J568" s="57"/>
      <c r="K568" s="57"/>
      <c r="L568" s="57"/>
      <c r="M568" s="57"/>
      <c r="N568" s="57"/>
      <c r="O568" s="57"/>
    </row>
    <row r="569" spans="2:15" ht="26.25">
      <c r="B569" s="133">
        <v>46111</v>
      </c>
      <c r="C569" s="51">
        <v>421139566</v>
      </c>
      <c r="D569" s="89" t="s">
        <v>13</v>
      </c>
      <c r="E569" s="124">
        <v>8000</v>
      </c>
      <c r="F569" s="92"/>
      <c r="G569" s="55">
        <f t="shared" si="8"/>
        <v>127546912.09999999</v>
      </c>
      <c r="H569" s="56"/>
      <c r="I569" s="78"/>
      <c r="J569" s="57"/>
      <c r="K569" s="57"/>
      <c r="L569" s="57"/>
      <c r="M569" s="57"/>
      <c r="N569" s="57"/>
      <c r="O569" s="57"/>
    </row>
    <row r="570" spans="2:15" ht="26.25">
      <c r="B570" s="133">
        <v>46111</v>
      </c>
      <c r="C570" s="51">
        <v>241625446</v>
      </c>
      <c r="D570" s="89" t="s">
        <v>13</v>
      </c>
      <c r="E570" s="124">
        <v>3500</v>
      </c>
      <c r="F570" s="92"/>
      <c r="G570" s="55">
        <f t="shared" si="8"/>
        <v>127550412.09999999</v>
      </c>
      <c r="H570" s="56"/>
      <c r="I570" s="78"/>
      <c r="J570" s="57"/>
      <c r="K570" s="57"/>
      <c r="L570" s="57"/>
      <c r="M570" s="57"/>
      <c r="N570" s="57"/>
      <c r="O570" s="57"/>
    </row>
    <row r="571" spans="2:15" ht="26.25">
      <c r="B571" s="133">
        <v>46111</v>
      </c>
      <c r="C571" s="93">
        <v>1420070357</v>
      </c>
      <c r="D571" s="89" t="s">
        <v>13</v>
      </c>
      <c r="E571" s="124">
        <v>8400</v>
      </c>
      <c r="F571" s="92"/>
      <c r="G571" s="55">
        <f t="shared" si="8"/>
        <v>127558812.09999999</v>
      </c>
      <c r="H571" s="56"/>
      <c r="I571" s="78"/>
      <c r="J571" s="57"/>
      <c r="K571" s="57"/>
      <c r="L571" s="57"/>
      <c r="M571" s="57"/>
      <c r="N571" s="57"/>
      <c r="O571" s="57"/>
    </row>
    <row r="572" spans="2:15" ht="26.25">
      <c r="B572" s="133">
        <v>46111</v>
      </c>
      <c r="C572" s="51">
        <v>452400540815</v>
      </c>
      <c r="D572" s="89" t="s">
        <v>13</v>
      </c>
      <c r="E572" s="124">
        <v>7000</v>
      </c>
      <c r="F572" s="92"/>
      <c r="G572" s="55">
        <f t="shared" si="8"/>
        <v>127565812.09999999</v>
      </c>
      <c r="H572" s="56"/>
      <c r="I572" s="78"/>
      <c r="J572" s="57"/>
      <c r="K572" s="57"/>
      <c r="L572" s="57"/>
      <c r="M572" s="57"/>
      <c r="N572" s="57"/>
      <c r="O572" s="57"/>
    </row>
    <row r="573" spans="2:15" ht="26.25">
      <c r="B573" s="133">
        <v>46111</v>
      </c>
      <c r="C573" s="51">
        <v>452400542149</v>
      </c>
      <c r="D573" s="89" t="s">
        <v>13</v>
      </c>
      <c r="E573" s="124">
        <v>6300</v>
      </c>
      <c r="F573" s="92"/>
      <c r="G573" s="55">
        <f t="shared" si="8"/>
        <v>127572112.09999999</v>
      </c>
      <c r="H573" s="56"/>
      <c r="I573" s="78"/>
      <c r="J573" s="57"/>
      <c r="K573" s="57"/>
      <c r="L573" s="57"/>
      <c r="M573" s="57"/>
      <c r="N573" s="57"/>
      <c r="O573" s="57"/>
    </row>
    <row r="574" spans="2:15" ht="26.25">
      <c r="B574" s="133">
        <v>46111</v>
      </c>
      <c r="C574" s="51">
        <v>452400542154</v>
      </c>
      <c r="D574" s="89" t="s">
        <v>13</v>
      </c>
      <c r="E574" s="124">
        <v>18900</v>
      </c>
      <c r="F574" s="92"/>
      <c r="G574" s="55">
        <f t="shared" si="8"/>
        <v>127591012.09999999</v>
      </c>
      <c r="H574" s="56"/>
      <c r="I574" s="78"/>
      <c r="J574" s="57"/>
      <c r="K574" s="57"/>
      <c r="L574" s="57"/>
      <c r="M574" s="57"/>
      <c r="N574" s="57"/>
      <c r="O574" s="57"/>
    </row>
    <row r="575" spans="2:15" ht="26.25">
      <c r="B575" s="133">
        <v>46111</v>
      </c>
      <c r="C575" s="51">
        <v>452400542159</v>
      </c>
      <c r="D575" s="89" t="s">
        <v>13</v>
      </c>
      <c r="E575" s="124">
        <v>25200</v>
      </c>
      <c r="F575" s="91"/>
      <c r="G575" s="55">
        <f t="shared" si="8"/>
        <v>127616212.09999999</v>
      </c>
      <c r="H575" s="56"/>
      <c r="I575" s="78"/>
      <c r="J575" s="57"/>
      <c r="K575" s="57"/>
      <c r="L575" s="57"/>
      <c r="M575" s="57"/>
      <c r="N575" s="57"/>
      <c r="O575" s="57"/>
    </row>
    <row r="576" spans="2:15" ht="26.25">
      <c r="B576" s="133">
        <v>46111</v>
      </c>
      <c r="C576" s="51">
        <v>241626610</v>
      </c>
      <c r="D576" s="89" t="s">
        <v>13</v>
      </c>
      <c r="E576" s="124">
        <v>5000</v>
      </c>
      <c r="F576" s="91"/>
      <c r="G576" s="55">
        <f t="shared" si="8"/>
        <v>127621212.09999999</v>
      </c>
      <c r="H576" s="56"/>
      <c r="I576" s="78"/>
      <c r="J576" s="57"/>
      <c r="K576" s="57"/>
      <c r="L576" s="57"/>
      <c r="M576" s="57"/>
      <c r="N576" s="57"/>
      <c r="O576" s="57"/>
    </row>
    <row r="577" spans="2:15" ht="26.25">
      <c r="B577" s="133">
        <v>46111</v>
      </c>
      <c r="C577" s="93">
        <v>5770030260</v>
      </c>
      <c r="D577" s="89" t="s">
        <v>13</v>
      </c>
      <c r="E577" s="124">
        <v>1400</v>
      </c>
      <c r="F577" s="55"/>
      <c r="G577" s="55">
        <f t="shared" si="8"/>
        <v>127622612.09999999</v>
      </c>
      <c r="H577" s="56"/>
      <c r="I577" s="78"/>
      <c r="J577" s="57"/>
      <c r="K577" s="57"/>
      <c r="L577" s="57"/>
      <c r="M577" s="57"/>
      <c r="N577" s="57"/>
      <c r="O577" s="57"/>
    </row>
    <row r="578" spans="2:15" ht="26.25">
      <c r="B578" s="133">
        <v>46111</v>
      </c>
      <c r="C578" s="93">
        <v>5770030263</v>
      </c>
      <c r="D578" s="89" t="s">
        <v>13</v>
      </c>
      <c r="E578" s="124">
        <v>315800</v>
      </c>
      <c r="F578" s="55"/>
      <c r="G578" s="55">
        <f t="shared" si="8"/>
        <v>127938412.09999999</v>
      </c>
      <c r="H578" s="56"/>
      <c r="I578" s="78"/>
      <c r="J578" s="57"/>
      <c r="K578" s="57"/>
      <c r="L578" s="57"/>
      <c r="M578" s="57"/>
      <c r="N578" s="57"/>
      <c r="O578" s="57"/>
    </row>
    <row r="579" spans="2:15" ht="26.25">
      <c r="B579" s="133">
        <v>46111</v>
      </c>
      <c r="C579" s="51">
        <v>421154452</v>
      </c>
      <c r="D579" s="89" t="s">
        <v>13</v>
      </c>
      <c r="E579" s="124">
        <v>8000</v>
      </c>
      <c r="F579" s="55"/>
      <c r="G579" s="55">
        <f t="shared" si="8"/>
        <v>127946412.09999999</v>
      </c>
      <c r="H579" s="56"/>
      <c r="I579" s="78"/>
      <c r="J579" s="57"/>
      <c r="K579" s="57"/>
      <c r="L579" s="57"/>
      <c r="M579" s="57"/>
      <c r="N579" s="57"/>
      <c r="O579" s="57"/>
    </row>
    <row r="580" spans="2:15" ht="26.25">
      <c r="B580" s="133">
        <v>46111</v>
      </c>
      <c r="C580" s="51">
        <v>241626848</v>
      </c>
      <c r="D580" s="89" t="s">
        <v>13</v>
      </c>
      <c r="E580" s="124">
        <v>8000</v>
      </c>
      <c r="F580" s="55"/>
      <c r="G580" s="55">
        <f t="shared" si="8"/>
        <v>127954412.09999999</v>
      </c>
      <c r="H580" s="56"/>
      <c r="I580" s="78"/>
      <c r="J580" s="57"/>
      <c r="K580" s="57"/>
      <c r="L580" s="57"/>
      <c r="M580" s="57"/>
      <c r="N580" s="57"/>
      <c r="O580" s="57"/>
    </row>
    <row r="581" spans="2:15" ht="26.25">
      <c r="B581" s="133">
        <v>46111</v>
      </c>
      <c r="C581" s="51">
        <v>241627279</v>
      </c>
      <c r="D581" s="89" t="s">
        <v>13</v>
      </c>
      <c r="E581" s="124">
        <v>8000</v>
      </c>
      <c r="F581" s="92"/>
      <c r="G581" s="55">
        <f t="shared" si="8"/>
        <v>127962412.09999999</v>
      </c>
      <c r="H581" s="56"/>
      <c r="I581" s="78"/>
      <c r="J581" s="57"/>
      <c r="K581" s="57"/>
      <c r="L581" s="57"/>
      <c r="M581" s="57"/>
      <c r="N581" s="57"/>
      <c r="O581" s="57"/>
    </row>
    <row r="582" spans="2:15" ht="26.25">
      <c r="B582" s="133">
        <v>46111</v>
      </c>
      <c r="C582" s="51">
        <v>924162735</v>
      </c>
      <c r="D582" s="89" t="s">
        <v>13</v>
      </c>
      <c r="E582" s="124">
        <v>5000</v>
      </c>
      <c r="F582" s="55"/>
      <c r="G582" s="55">
        <f t="shared" si="8"/>
        <v>127967412.09999999</v>
      </c>
      <c r="H582" s="56"/>
      <c r="I582" s="78"/>
      <c r="J582" s="57"/>
      <c r="K582" s="57"/>
      <c r="L582" s="57"/>
      <c r="M582" s="57"/>
      <c r="N582" s="57"/>
      <c r="O582" s="57"/>
    </row>
    <row r="583" spans="2:15" ht="26.25">
      <c r="B583" s="133">
        <v>46111</v>
      </c>
      <c r="C583" s="51">
        <v>241628327</v>
      </c>
      <c r="D583" s="89" t="s">
        <v>13</v>
      </c>
      <c r="E583" s="124">
        <v>8000</v>
      </c>
      <c r="F583" s="55"/>
      <c r="G583" s="55">
        <f t="shared" si="8"/>
        <v>127975412.09999999</v>
      </c>
      <c r="H583" s="56"/>
      <c r="I583" s="78"/>
      <c r="J583" s="57"/>
      <c r="K583" s="57"/>
      <c r="L583" s="57"/>
      <c r="M583" s="57"/>
      <c r="N583" s="57"/>
      <c r="O583" s="57"/>
    </row>
    <row r="584" spans="2:15" ht="26.25">
      <c r="B584" s="133">
        <v>46111</v>
      </c>
      <c r="C584" s="93">
        <v>700150751</v>
      </c>
      <c r="D584" s="89" t="s">
        <v>13</v>
      </c>
      <c r="E584" s="124">
        <v>8000</v>
      </c>
      <c r="F584" s="94"/>
      <c r="G584" s="55">
        <f t="shared" si="8"/>
        <v>127983412.09999999</v>
      </c>
      <c r="H584" s="56"/>
      <c r="I584" s="78"/>
      <c r="J584" s="57"/>
      <c r="K584" s="57"/>
      <c r="L584" s="57"/>
      <c r="M584" s="57"/>
      <c r="N584" s="57"/>
      <c r="O584" s="57"/>
    </row>
    <row r="585" spans="2:15" ht="26.25">
      <c r="B585" s="133">
        <v>46111</v>
      </c>
      <c r="C585" s="93">
        <v>5280010303</v>
      </c>
      <c r="D585" s="89" t="s">
        <v>13</v>
      </c>
      <c r="E585" s="124">
        <v>9300</v>
      </c>
      <c r="F585" s="94"/>
      <c r="G585" s="55">
        <f t="shared" si="8"/>
        <v>127992712.09999999</v>
      </c>
      <c r="H585" s="56"/>
      <c r="I585" s="78"/>
      <c r="J585" s="57"/>
      <c r="K585" s="57"/>
      <c r="L585" s="57"/>
      <c r="M585" s="57"/>
      <c r="N585" s="57"/>
      <c r="O585" s="57"/>
    </row>
    <row r="586" spans="2:15" ht="26.25">
      <c r="B586" s="133">
        <v>46111</v>
      </c>
      <c r="C586" s="93">
        <v>5280010306</v>
      </c>
      <c r="D586" s="89" t="s">
        <v>13</v>
      </c>
      <c r="E586" s="124">
        <v>42700</v>
      </c>
      <c r="F586" s="101"/>
      <c r="G586" s="55">
        <f t="shared" si="8"/>
        <v>128035412.09999999</v>
      </c>
      <c r="H586" s="56"/>
      <c r="I586" s="78"/>
      <c r="J586" s="57"/>
      <c r="K586" s="57"/>
      <c r="L586" s="57"/>
      <c r="M586" s="57"/>
      <c r="N586" s="57"/>
      <c r="O586" s="57"/>
    </row>
    <row r="587" spans="2:15" ht="26.25">
      <c r="B587" s="133">
        <v>46111</v>
      </c>
      <c r="C587" s="51">
        <v>452400430009</v>
      </c>
      <c r="D587" s="89" t="s">
        <v>13</v>
      </c>
      <c r="E587" s="124">
        <v>2725</v>
      </c>
      <c r="F587" s="101"/>
      <c r="G587" s="55">
        <f t="shared" si="8"/>
        <v>128038137.09999999</v>
      </c>
      <c r="H587" s="56"/>
      <c r="I587" s="78"/>
      <c r="J587" s="57"/>
      <c r="K587" s="57"/>
      <c r="L587" s="57"/>
      <c r="M587" s="57"/>
      <c r="N587" s="57"/>
      <c r="O587" s="57"/>
    </row>
    <row r="588" spans="2:15" ht="26.25">
      <c r="B588" s="133">
        <v>46111</v>
      </c>
      <c r="C588" s="51">
        <v>452400545246</v>
      </c>
      <c r="D588" s="89" t="s">
        <v>13</v>
      </c>
      <c r="E588" s="125">
        <v>850</v>
      </c>
      <c r="F588" s="101"/>
      <c r="G588" s="55">
        <f t="shared" si="8"/>
        <v>128038987.09999999</v>
      </c>
      <c r="H588" s="56"/>
      <c r="I588" s="78"/>
      <c r="J588" s="57"/>
      <c r="K588" s="57"/>
      <c r="L588" s="57"/>
      <c r="M588" s="57"/>
      <c r="N588" s="57"/>
      <c r="O588" s="57"/>
    </row>
    <row r="589" spans="2:15" ht="26.25">
      <c r="B589" s="133">
        <v>46111</v>
      </c>
      <c r="C589" s="93">
        <v>400090777</v>
      </c>
      <c r="D589" s="89" t="s">
        <v>13</v>
      </c>
      <c r="E589" s="124">
        <v>8000</v>
      </c>
      <c r="F589" s="92"/>
      <c r="G589" s="55">
        <f t="shared" si="8"/>
        <v>128046987.09999999</v>
      </c>
      <c r="H589" s="56"/>
      <c r="I589" s="78"/>
      <c r="J589" s="57"/>
      <c r="K589" s="57"/>
      <c r="L589" s="57"/>
      <c r="M589" s="57"/>
      <c r="N589" s="57"/>
      <c r="O589" s="57"/>
    </row>
    <row r="590" spans="2:15" ht="26.25">
      <c r="B590" s="133">
        <v>46111</v>
      </c>
      <c r="C590" s="93">
        <v>400090780</v>
      </c>
      <c r="D590" s="89" t="s">
        <v>13</v>
      </c>
      <c r="E590" s="124">
        <v>8000</v>
      </c>
      <c r="F590" s="92"/>
      <c r="G590" s="55">
        <f t="shared" ref="G590:G631" si="9">+G589+E590-F590</f>
        <v>128054987.09999999</v>
      </c>
      <c r="H590" s="56"/>
      <c r="I590" s="78"/>
      <c r="J590" s="57"/>
      <c r="K590" s="57"/>
      <c r="L590" s="57"/>
      <c r="M590" s="57"/>
      <c r="N590" s="57"/>
      <c r="O590" s="57"/>
    </row>
    <row r="591" spans="2:15" ht="26.25">
      <c r="B591" s="133">
        <v>46111</v>
      </c>
      <c r="C591" s="93">
        <v>6300020727</v>
      </c>
      <c r="D591" s="89" t="s">
        <v>13</v>
      </c>
      <c r="E591" s="124">
        <v>4900</v>
      </c>
      <c r="F591" s="92"/>
      <c r="G591" s="55">
        <f t="shared" si="9"/>
        <v>128059887.09999999</v>
      </c>
      <c r="H591" s="56"/>
      <c r="I591" s="78"/>
      <c r="J591" s="57"/>
      <c r="K591" s="57"/>
      <c r="L591" s="57"/>
      <c r="M591" s="57"/>
      <c r="N591" s="57"/>
      <c r="O591" s="57"/>
    </row>
    <row r="592" spans="2:15" ht="26.25">
      <c r="B592" s="133">
        <v>46111</v>
      </c>
      <c r="C592" s="93">
        <v>5060020772</v>
      </c>
      <c r="D592" s="89" t="s">
        <v>13</v>
      </c>
      <c r="E592" s="124">
        <v>8000</v>
      </c>
      <c r="F592" s="92"/>
      <c r="G592" s="55">
        <f t="shared" si="9"/>
        <v>128067887.09999999</v>
      </c>
      <c r="H592" s="56"/>
      <c r="I592" s="78"/>
      <c r="J592" s="57"/>
      <c r="K592" s="57"/>
      <c r="L592" s="57"/>
      <c r="M592" s="57"/>
      <c r="N592" s="57"/>
      <c r="O592" s="57"/>
    </row>
    <row r="593" spans="2:15" ht="47.25">
      <c r="B593" s="106">
        <v>46111</v>
      </c>
      <c r="C593" s="107">
        <v>54573</v>
      </c>
      <c r="D593" s="116" t="s">
        <v>14</v>
      </c>
      <c r="E593" s="72">
        <v>675</v>
      </c>
      <c r="F593" s="91"/>
      <c r="G593" s="55">
        <f t="shared" si="9"/>
        <v>128068562.09999999</v>
      </c>
      <c r="H593" s="56"/>
      <c r="I593" s="78"/>
      <c r="J593" s="57"/>
      <c r="K593" s="57"/>
      <c r="L593" s="57"/>
      <c r="M593" s="57"/>
      <c r="N593" s="57"/>
      <c r="O593" s="57"/>
    </row>
    <row r="594" spans="2:15" ht="47.25">
      <c r="B594" s="106">
        <v>46111</v>
      </c>
      <c r="C594" s="107">
        <v>37666</v>
      </c>
      <c r="D594" s="116" t="s">
        <v>14</v>
      </c>
      <c r="E594" s="72">
        <v>675</v>
      </c>
      <c r="F594" s="91"/>
      <c r="G594" s="55">
        <f t="shared" si="9"/>
        <v>128069237.09999999</v>
      </c>
      <c r="H594" s="56"/>
      <c r="I594" s="78"/>
      <c r="J594" s="57"/>
      <c r="K594" s="57"/>
      <c r="L594" s="57"/>
      <c r="M594" s="57"/>
      <c r="N594" s="57"/>
      <c r="O594" s="57"/>
    </row>
    <row r="595" spans="2:15" ht="78.75">
      <c r="B595" s="106">
        <v>46111</v>
      </c>
      <c r="C595" s="147">
        <v>4524000000008</v>
      </c>
      <c r="D595" s="118" t="s">
        <v>150</v>
      </c>
      <c r="E595" s="55">
        <v>78081.64</v>
      </c>
      <c r="F595" s="55"/>
      <c r="G595" s="55">
        <f t="shared" si="9"/>
        <v>128147318.73999999</v>
      </c>
      <c r="H595" s="56"/>
      <c r="I595" s="78"/>
      <c r="J595" s="57"/>
      <c r="K595" s="57"/>
      <c r="L595" s="57"/>
      <c r="M595" s="57"/>
      <c r="N595" s="57"/>
      <c r="O595" s="57"/>
    </row>
    <row r="596" spans="2:15" ht="26.25">
      <c r="B596" s="106">
        <v>46111</v>
      </c>
      <c r="C596" s="117">
        <v>63797</v>
      </c>
      <c r="D596" s="118" t="s">
        <v>151</v>
      </c>
      <c r="E596" s="55"/>
      <c r="F596" s="55">
        <v>78081.64</v>
      </c>
      <c r="G596" s="55">
        <f t="shared" si="9"/>
        <v>128069237.09999999</v>
      </c>
      <c r="H596" s="56"/>
      <c r="I596" s="78"/>
      <c r="J596" s="57"/>
      <c r="K596" s="57"/>
      <c r="L596" s="57"/>
      <c r="M596" s="57"/>
      <c r="N596" s="57"/>
      <c r="O596" s="57"/>
    </row>
    <row r="597" spans="2:15" ht="117">
      <c r="B597" s="106">
        <v>46112</v>
      </c>
      <c r="C597" s="113" t="s">
        <v>152</v>
      </c>
      <c r="D597" s="116" t="s">
        <v>153</v>
      </c>
      <c r="E597" s="77"/>
      <c r="F597" s="135">
        <v>118228.62</v>
      </c>
      <c r="G597" s="55">
        <f t="shared" si="9"/>
        <v>127951008.47999999</v>
      </c>
      <c r="H597" s="56"/>
      <c r="I597" s="78"/>
      <c r="J597" s="57"/>
      <c r="K597" s="57"/>
      <c r="L597" s="57"/>
      <c r="M597" s="57"/>
      <c r="N597" s="57"/>
      <c r="O597" s="57"/>
    </row>
    <row r="598" spans="2:15" ht="70.5">
      <c r="B598" s="106">
        <v>46112</v>
      </c>
      <c r="C598" s="113" t="s">
        <v>154</v>
      </c>
      <c r="D598" s="116" t="s">
        <v>155</v>
      </c>
      <c r="E598" s="77"/>
      <c r="F598" s="101">
        <v>13571.3</v>
      </c>
      <c r="G598" s="55">
        <f t="shared" si="9"/>
        <v>127937437.17999999</v>
      </c>
      <c r="H598" s="56"/>
      <c r="I598" s="78"/>
      <c r="J598" s="57"/>
      <c r="K598" s="57"/>
      <c r="L598" s="57"/>
      <c r="M598" s="57"/>
      <c r="N598" s="57"/>
      <c r="O598" s="57"/>
    </row>
    <row r="599" spans="2:15" ht="70.5">
      <c r="B599" s="106">
        <v>46112</v>
      </c>
      <c r="C599" s="113" t="s">
        <v>156</v>
      </c>
      <c r="D599" s="116" t="s">
        <v>157</v>
      </c>
      <c r="E599" s="77"/>
      <c r="F599" s="101">
        <v>7065.52</v>
      </c>
      <c r="G599" s="55">
        <f t="shared" si="9"/>
        <v>127930371.66</v>
      </c>
      <c r="H599" s="56"/>
      <c r="I599" s="78"/>
      <c r="J599" s="57"/>
      <c r="K599" s="57"/>
      <c r="L599" s="57"/>
      <c r="M599" s="57"/>
      <c r="N599" s="57"/>
      <c r="O599" s="57"/>
    </row>
    <row r="600" spans="2:15" ht="47.25">
      <c r="B600" s="106">
        <v>46112</v>
      </c>
      <c r="C600" s="113" t="s">
        <v>158</v>
      </c>
      <c r="D600" s="116" t="s">
        <v>159</v>
      </c>
      <c r="E600" s="77"/>
      <c r="F600" s="135">
        <v>130000</v>
      </c>
      <c r="G600" s="55">
        <f t="shared" si="9"/>
        <v>127800371.66</v>
      </c>
      <c r="H600" s="56"/>
      <c r="I600" s="78"/>
      <c r="J600" s="57"/>
      <c r="K600" s="57"/>
      <c r="L600" s="57"/>
      <c r="M600" s="57"/>
      <c r="N600" s="57"/>
      <c r="O600" s="57"/>
    </row>
    <row r="601" spans="2:15" ht="47.25">
      <c r="B601" s="106">
        <v>46112</v>
      </c>
      <c r="C601" s="113" t="s">
        <v>160</v>
      </c>
      <c r="D601" s="116" t="s">
        <v>161</v>
      </c>
      <c r="E601" s="77"/>
      <c r="F601" s="135">
        <v>78763.08</v>
      </c>
      <c r="G601" s="55">
        <f t="shared" si="9"/>
        <v>127721608.58</v>
      </c>
      <c r="H601" s="56"/>
      <c r="I601" s="78"/>
      <c r="J601" s="57"/>
      <c r="K601" s="57"/>
      <c r="L601" s="57"/>
      <c r="M601" s="57"/>
      <c r="N601" s="57"/>
      <c r="O601" s="57"/>
    </row>
    <row r="602" spans="2:15" ht="47.25">
      <c r="B602" s="106">
        <v>46112</v>
      </c>
      <c r="C602" s="113" t="s">
        <v>162</v>
      </c>
      <c r="D602" s="116" t="s">
        <v>163</v>
      </c>
      <c r="E602" s="77"/>
      <c r="F602" s="135">
        <v>44375.67</v>
      </c>
      <c r="G602" s="55">
        <f t="shared" si="9"/>
        <v>127677232.91</v>
      </c>
      <c r="H602" s="56"/>
      <c r="I602" s="78"/>
      <c r="J602" s="57"/>
      <c r="K602" s="57"/>
      <c r="L602" s="57"/>
      <c r="M602" s="57"/>
      <c r="N602" s="57"/>
      <c r="O602" s="57"/>
    </row>
    <row r="603" spans="2:15" ht="47.25">
      <c r="B603" s="106">
        <v>46112</v>
      </c>
      <c r="C603" s="113" t="s">
        <v>164</v>
      </c>
      <c r="D603" s="116" t="s">
        <v>165</v>
      </c>
      <c r="E603" s="77"/>
      <c r="F603" s="135">
        <v>13324.87</v>
      </c>
      <c r="G603" s="55">
        <f t="shared" si="9"/>
        <v>127663908.03999999</v>
      </c>
      <c r="H603" s="56"/>
      <c r="I603" s="78"/>
      <c r="J603" s="57"/>
      <c r="K603" s="57"/>
      <c r="L603" s="57"/>
      <c r="M603" s="57"/>
      <c r="N603" s="57"/>
      <c r="O603" s="57"/>
    </row>
    <row r="604" spans="2:15" ht="47.25">
      <c r="B604" s="106">
        <v>46112</v>
      </c>
      <c r="C604" s="113" t="s">
        <v>166</v>
      </c>
      <c r="D604" s="116" t="s">
        <v>167</v>
      </c>
      <c r="E604" s="77"/>
      <c r="F604" s="135">
        <v>36908.800000000003</v>
      </c>
      <c r="G604" s="55">
        <f t="shared" si="9"/>
        <v>127626999.23999999</v>
      </c>
      <c r="H604" s="56"/>
      <c r="I604" s="78"/>
      <c r="J604" s="57"/>
      <c r="K604" s="57"/>
      <c r="L604" s="57"/>
      <c r="M604" s="57"/>
      <c r="N604" s="57"/>
      <c r="O604" s="57"/>
    </row>
    <row r="605" spans="2:15" ht="26.25">
      <c r="B605" s="133">
        <v>46112</v>
      </c>
      <c r="C605" s="51">
        <v>452400470168</v>
      </c>
      <c r="D605" s="89" t="s">
        <v>13</v>
      </c>
      <c r="E605" s="124">
        <v>490141</v>
      </c>
      <c r="F605" s="94"/>
      <c r="G605" s="55">
        <f t="shared" si="9"/>
        <v>128117140.23999999</v>
      </c>
      <c r="H605" s="56"/>
      <c r="I605" s="78"/>
      <c r="J605" s="57"/>
      <c r="K605" s="57"/>
      <c r="L605" s="57"/>
      <c r="M605" s="57"/>
      <c r="N605" s="57"/>
      <c r="O605" s="57"/>
    </row>
    <row r="606" spans="2:15" ht="26.25">
      <c r="B606" s="133">
        <v>46112</v>
      </c>
      <c r="C606" s="51">
        <v>241636384</v>
      </c>
      <c r="D606" s="89" t="s">
        <v>13</v>
      </c>
      <c r="E606" s="124">
        <v>8000</v>
      </c>
      <c r="F606" s="94"/>
      <c r="G606" s="55">
        <f t="shared" si="9"/>
        <v>128125140.23999999</v>
      </c>
      <c r="H606" s="56"/>
      <c r="I606" s="78"/>
      <c r="J606" s="57"/>
      <c r="K606" s="57"/>
      <c r="L606" s="57"/>
      <c r="M606" s="57"/>
      <c r="N606" s="57"/>
      <c r="O606" s="57"/>
    </row>
    <row r="607" spans="2:15" ht="26.25">
      <c r="B607" s="133">
        <v>46112</v>
      </c>
      <c r="C607" s="51">
        <v>241636794</v>
      </c>
      <c r="D607" s="89" t="s">
        <v>13</v>
      </c>
      <c r="E607" s="124">
        <v>26000</v>
      </c>
      <c r="F607" s="91"/>
      <c r="G607" s="55">
        <f t="shared" si="9"/>
        <v>128151140.23999999</v>
      </c>
      <c r="H607" s="56"/>
      <c r="I607" s="78"/>
      <c r="J607" s="57"/>
      <c r="K607" s="57"/>
      <c r="L607" s="57"/>
      <c r="M607" s="57"/>
      <c r="N607" s="57"/>
      <c r="O607" s="57"/>
    </row>
    <row r="608" spans="2:15" ht="26.25">
      <c r="B608" s="133">
        <v>46112</v>
      </c>
      <c r="C608" s="51">
        <v>421238262</v>
      </c>
      <c r="D608" s="89" t="s">
        <v>13</v>
      </c>
      <c r="E608" s="124">
        <v>1000</v>
      </c>
      <c r="F608" s="91"/>
      <c r="G608" s="55">
        <f t="shared" si="9"/>
        <v>128152140.23999999</v>
      </c>
      <c r="H608" s="56"/>
      <c r="I608" s="78"/>
      <c r="J608" s="57"/>
      <c r="K608" s="57"/>
      <c r="L608" s="57"/>
      <c r="M608" s="57"/>
      <c r="N608" s="57"/>
      <c r="O608" s="57"/>
    </row>
    <row r="609" spans="2:15" ht="26.25">
      <c r="B609" s="133">
        <v>46112</v>
      </c>
      <c r="C609" s="51">
        <v>241637885</v>
      </c>
      <c r="D609" s="89" t="s">
        <v>13</v>
      </c>
      <c r="E609" s="124">
        <v>42300</v>
      </c>
      <c r="F609" s="91"/>
      <c r="G609" s="55">
        <f t="shared" si="9"/>
        <v>128194440.23999999</v>
      </c>
      <c r="H609" s="56"/>
      <c r="I609" s="78"/>
      <c r="J609" s="57"/>
      <c r="K609" s="57"/>
      <c r="L609" s="57"/>
      <c r="M609" s="57"/>
      <c r="N609" s="57"/>
      <c r="O609" s="57"/>
    </row>
    <row r="610" spans="2:15" ht="26.25">
      <c r="B610" s="133">
        <v>46112</v>
      </c>
      <c r="C610" s="51">
        <v>452400542889</v>
      </c>
      <c r="D610" s="89" t="s">
        <v>13</v>
      </c>
      <c r="E610" s="124">
        <v>17500</v>
      </c>
      <c r="F610" s="91"/>
      <c r="G610" s="55">
        <f t="shared" si="9"/>
        <v>128211940.23999999</v>
      </c>
      <c r="H610" s="56"/>
      <c r="I610" s="78"/>
      <c r="J610" s="57"/>
      <c r="K610" s="57"/>
      <c r="L610" s="57"/>
      <c r="M610" s="57"/>
      <c r="N610" s="57"/>
      <c r="O610" s="57"/>
    </row>
    <row r="611" spans="2:15" ht="26.25">
      <c r="B611" s="133">
        <v>46112</v>
      </c>
      <c r="C611" s="51">
        <v>452400542890</v>
      </c>
      <c r="D611" s="89" t="s">
        <v>13</v>
      </c>
      <c r="E611" s="124">
        <v>17500</v>
      </c>
      <c r="F611" s="91"/>
      <c r="G611" s="55">
        <f t="shared" si="9"/>
        <v>128229440.23999999</v>
      </c>
      <c r="H611" s="56"/>
      <c r="I611" s="78"/>
      <c r="J611" s="57"/>
      <c r="K611" s="57"/>
      <c r="L611" s="57"/>
      <c r="M611" s="57"/>
      <c r="N611" s="57"/>
      <c r="O611" s="57"/>
    </row>
    <row r="612" spans="2:15" ht="26.25">
      <c r="B612" s="133">
        <v>46112</v>
      </c>
      <c r="C612" s="51">
        <v>452400542892</v>
      </c>
      <c r="D612" s="89" t="s">
        <v>13</v>
      </c>
      <c r="E612" s="124">
        <v>17500</v>
      </c>
      <c r="F612" s="91"/>
      <c r="G612" s="55">
        <f t="shared" si="9"/>
        <v>128246940.23999999</v>
      </c>
      <c r="H612" s="56"/>
      <c r="I612" s="78"/>
      <c r="J612" s="57"/>
      <c r="K612" s="57"/>
      <c r="L612" s="57"/>
      <c r="M612" s="57"/>
      <c r="N612" s="57"/>
      <c r="O612" s="57"/>
    </row>
    <row r="613" spans="2:15" ht="26.25">
      <c r="B613" s="133">
        <v>46112</v>
      </c>
      <c r="C613" s="51">
        <v>452400542893</v>
      </c>
      <c r="D613" s="89" t="s">
        <v>13</v>
      </c>
      <c r="E613" s="124">
        <v>17500</v>
      </c>
      <c r="F613" s="91"/>
      <c r="G613" s="55">
        <f t="shared" si="9"/>
        <v>128264440.23999999</v>
      </c>
      <c r="H613" s="56"/>
      <c r="I613" s="78"/>
      <c r="J613" s="57"/>
      <c r="K613" s="57"/>
      <c r="L613" s="57"/>
      <c r="M613" s="57"/>
      <c r="N613" s="57"/>
      <c r="O613" s="57"/>
    </row>
    <row r="614" spans="2:15" ht="26.25">
      <c r="B614" s="133">
        <v>46112</v>
      </c>
      <c r="C614" s="51">
        <v>452400540704</v>
      </c>
      <c r="D614" s="89" t="s">
        <v>13</v>
      </c>
      <c r="E614" s="124">
        <v>4200</v>
      </c>
      <c r="F614" s="91"/>
      <c r="G614" s="55">
        <f t="shared" si="9"/>
        <v>128268640.23999999</v>
      </c>
      <c r="H614" s="56"/>
      <c r="I614" s="78"/>
      <c r="J614" s="57"/>
      <c r="K614" s="57"/>
      <c r="L614" s="57"/>
      <c r="M614" s="57"/>
      <c r="N614" s="57"/>
      <c r="O614" s="57"/>
    </row>
    <row r="615" spans="2:15" ht="26.25">
      <c r="B615" s="133">
        <v>46112</v>
      </c>
      <c r="C615" s="51">
        <v>452400541778</v>
      </c>
      <c r="D615" s="89" t="s">
        <v>13</v>
      </c>
      <c r="E615" s="124">
        <v>6700</v>
      </c>
      <c r="F615" s="55"/>
      <c r="G615" s="55">
        <f t="shared" si="9"/>
        <v>128275340.23999999</v>
      </c>
      <c r="H615" s="56"/>
      <c r="I615" s="78"/>
      <c r="J615" s="57"/>
      <c r="K615" s="57"/>
      <c r="L615" s="57"/>
      <c r="M615" s="57"/>
      <c r="N615" s="57"/>
      <c r="O615" s="57"/>
    </row>
    <row r="616" spans="2:15" ht="26.25">
      <c r="B616" s="133">
        <v>46112</v>
      </c>
      <c r="C616" s="51">
        <v>452400546512</v>
      </c>
      <c r="D616" s="89" t="s">
        <v>13</v>
      </c>
      <c r="E616" s="124">
        <v>9000</v>
      </c>
      <c r="F616" s="55"/>
      <c r="G616" s="55">
        <f t="shared" si="9"/>
        <v>128284340.23999999</v>
      </c>
      <c r="H616" s="56"/>
      <c r="I616" s="78"/>
      <c r="J616" s="57"/>
      <c r="K616" s="57"/>
      <c r="L616" s="57"/>
      <c r="M616" s="57"/>
      <c r="N616" s="57"/>
      <c r="O616" s="57"/>
    </row>
    <row r="617" spans="2:15" ht="26.25">
      <c r="B617" s="133">
        <v>46112</v>
      </c>
      <c r="C617" s="51">
        <v>452400546517</v>
      </c>
      <c r="D617" s="89" t="s">
        <v>13</v>
      </c>
      <c r="E617" s="124">
        <v>50480</v>
      </c>
      <c r="F617" s="55"/>
      <c r="G617" s="55">
        <f t="shared" si="9"/>
        <v>128334820.23999999</v>
      </c>
      <c r="H617" s="56"/>
      <c r="I617" s="78"/>
      <c r="J617" s="57"/>
      <c r="K617" s="57"/>
      <c r="L617" s="57"/>
      <c r="M617" s="57"/>
      <c r="N617" s="57"/>
      <c r="O617" s="57"/>
    </row>
    <row r="618" spans="2:15" ht="26.25">
      <c r="B618" s="133">
        <v>46112</v>
      </c>
      <c r="C618" s="51">
        <v>241638509</v>
      </c>
      <c r="D618" s="89" t="s">
        <v>13</v>
      </c>
      <c r="E618" s="124">
        <v>18200</v>
      </c>
      <c r="F618" s="55"/>
      <c r="G618" s="55">
        <f t="shared" si="9"/>
        <v>128353020.23999999</v>
      </c>
      <c r="H618" s="56"/>
      <c r="I618" s="78"/>
      <c r="J618" s="57"/>
      <c r="K618" s="57"/>
      <c r="L618" s="57"/>
      <c r="M618" s="57"/>
      <c r="N618" s="57"/>
      <c r="O618" s="57"/>
    </row>
    <row r="619" spans="2:15" ht="26.25">
      <c r="B619" s="133">
        <v>46112</v>
      </c>
      <c r="C619" s="93">
        <v>5770010246</v>
      </c>
      <c r="D619" s="89" t="s">
        <v>13</v>
      </c>
      <c r="E619" s="124">
        <v>7400</v>
      </c>
      <c r="F619" s="55"/>
      <c r="G619" s="55">
        <f t="shared" si="9"/>
        <v>128360420.23999999</v>
      </c>
      <c r="H619" s="56"/>
      <c r="I619" s="78"/>
      <c r="J619" s="57"/>
      <c r="K619" s="57"/>
      <c r="L619" s="57"/>
      <c r="M619" s="57"/>
      <c r="N619" s="57"/>
      <c r="O619" s="57"/>
    </row>
    <row r="620" spans="2:15" ht="26.25">
      <c r="B620" s="133">
        <v>46112</v>
      </c>
      <c r="C620" s="93">
        <v>5770010249</v>
      </c>
      <c r="D620" s="89" t="s">
        <v>13</v>
      </c>
      <c r="E620" s="124">
        <v>141000</v>
      </c>
      <c r="F620" s="55"/>
      <c r="G620" s="55">
        <f t="shared" si="9"/>
        <v>128501420.23999999</v>
      </c>
      <c r="H620" s="56"/>
      <c r="I620" s="78"/>
      <c r="J620" s="57"/>
      <c r="K620" s="57"/>
      <c r="L620" s="57"/>
      <c r="M620" s="57"/>
      <c r="N620" s="57"/>
      <c r="O620" s="57"/>
    </row>
    <row r="621" spans="2:15" ht="26.25">
      <c r="B621" s="133">
        <v>46112</v>
      </c>
      <c r="C621" s="51">
        <v>452400540423</v>
      </c>
      <c r="D621" s="89" t="s">
        <v>13</v>
      </c>
      <c r="E621" s="125">
        <v>540</v>
      </c>
      <c r="F621" s="55"/>
      <c r="G621" s="55">
        <f t="shared" si="9"/>
        <v>128501960.23999999</v>
      </c>
      <c r="H621" s="56"/>
      <c r="I621" s="78"/>
      <c r="J621" s="57"/>
      <c r="K621" s="57"/>
      <c r="L621" s="57"/>
      <c r="M621" s="57"/>
      <c r="N621" s="57"/>
      <c r="O621" s="57"/>
    </row>
    <row r="622" spans="2:15" ht="26.25">
      <c r="B622" s="133">
        <v>46112</v>
      </c>
      <c r="C622" s="51">
        <v>452400547080</v>
      </c>
      <c r="D622" s="89" t="s">
        <v>13</v>
      </c>
      <c r="E622" s="125">
        <v>100</v>
      </c>
      <c r="F622" s="55"/>
      <c r="G622" s="55">
        <f t="shared" si="9"/>
        <v>128502060.23999999</v>
      </c>
      <c r="H622" s="56"/>
      <c r="I622" s="78"/>
      <c r="J622" s="57"/>
      <c r="K622" s="57"/>
      <c r="L622" s="57"/>
      <c r="M622" s="57"/>
      <c r="N622" s="57"/>
      <c r="O622" s="57"/>
    </row>
    <row r="623" spans="2:15" ht="26.25">
      <c r="B623" s="133">
        <v>46112</v>
      </c>
      <c r="C623" s="51">
        <v>452400549283</v>
      </c>
      <c r="D623" s="89" t="s">
        <v>13</v>
      </c>
      <c r="E623" s="124">
        <v>11300</v>
      </c>
      <c r="F623" s="94"/>
      <c r="G623" s="55">
        <f t="shared" si="9"/>
        <v>128513360.23999999</v>
      </c>
      <c r="H623" s="56"/>
      <c r="I623" s="78"/>
      <c r="J623" s="57"/>
      <c r="K623" s="57"/>
      <c r="L623" s="57"/>
      <c r="M623" s="57"/>
      <c r="N623" s="57"/>
      <c r="O623" s="57"/>
    </row>
    <row r="624" spans="2:15" ht="26.25">
      <c r="B624" s="133">
        <v>46112</v>
      </c>
      <c r="C624" s="93">
        <v>1020020591</v>
      </c>
      <c r="D624" s="89" t="s">
        <v>13</v>
      </c>
      <c r="E624" s="124">
        <v>8000</v>
      </c>
      <c r="F624" s="91"/>
      <c r="G624" s="55">
        <f t="shared" si="9"/>
        <v>128521360.23999999</v>
      </c>
      <c r="H624" s="56"/>
      <c r="I624" s="78"/>
      <c r="J624" s="57"/>
      <c r="K624" s="57"/>
      <c r="L624" s="57"/>
      <c r="M624" s="57"/>
      <c r="N624" s="57"/>
      <c r="O624" s="57"/>
    </row>
    <row r="625" spans="2:16" ht="26.25">
      <c r="B625" s="133">
        <v>46112</v>
      </c>
      <c r="C625" s="93">
        <v>5770010409</v>
      </c>
      <c r="D625" s="89" t="s">
        <v>13</v>
      </c>
      <c r="E625" s="124">
        <v>24500</v>
      </c>
      <c r="F625" s="91"/>
      <c r="G625" s="55">
        <f t="shared" si="9"/>
        <v>128545860.23999999</v>
      </c>
      <c r="H625" s="56"/>
      <c r="I625" s="78"/>
      <c r="J625" s="57"/>
      <c r="K625" s="57"/>
      <c r="L625" s="57"/>
      <c r="M625" s="57"/>
      <c r="N625" s="57"/>
      <c r="O625" s="57"/>
    </row>
    <row r="626" spans="2:16" ht="26.25">
      <c r="B626" s="133">
        <v>46112</v>
      </c>
      <c r="C626" s="93">
        <v>3970050368</v>
      </c>
      <c r="D626" s="89" t="s">
        <v>13</v>
      </c>
      <c r="E626" s="124">
        <v>5000</v>
      </c>
      <c r="F626" s="91"/>
      <c r="G626" s="55">
        <f t="shared" si="9"/>
        <v>128550860.23999999</v>
      </c>
      <c r="H626" s="56"/>
      <c r="I626" s="78"/>
      <c r="J626" s="57"/>
      <c r="K626" s="57"/>
      <c r="L626" s="57"/>
      <c r="M626" s="57"/>
      <c r="N626" s="57"/>
      <c r="O626" s="57"/>
    </row>
    <row r="627" spans="2:16" ht="26.25">
      <c r="B627" s="133">
        <v>46112</v>
      </c>
      <c r="C627" s="51">
        <v>241641711</v>
      </c>
      <c r="D627" s="89" t="s">
        <v>13</v>
      </c>
      <c r="E627" s="124">
        <v>8000</v>
      </c>
      <c r="F627" s="55"/>
      <c r="G627" s="55">
        <f t="shared" si="9"/>
        <v>128558860.23999999</v>
      </c>
      <c r="H627" s="56"/>
      <c r="I627" s="78"/>
      <c r="J627" s="57"/>
      <c r="K627" s="57"/>
      <c r="L627" s="57"/>
      <c r="M627" s="57"/>
      <c r="N627" s="57"/>
      <c r="O627" s="57"/>
    </row>
    <row r="628" spans="2:16" ht="26.25">
      <c r="B628" s="133">
        <v>46112</v>
      </c>
      <c r="C628" s="93">
        <v>5770010412</v>
      </c>
      <c r="D628" s="89" t="s">
        <v>13</v>
      </c>
      <c r="E628" s="124">
        <v>237100</v>
      </c>
      <c r="F628" s="91"/>
      <c r="G628" s="55">
        <f t="shared" si="9"/>
        <v>128795960.23999999</v>
      </c>
      <c r="H628" s="56"/>
      <c r="I628" s="78"/>
      <c r="J628" s="57"/>
      <c r="K628" s="57"/>
      <c r="L628" s="57"/>
      <c r="M628" s="57"/>
      <c r="N628" s="57"/>
      <c r="O628" s="57"/>
    </row>
    <row r="629" spans="2:16" ht="47.25">
      <c r="B629" s="106">
        <v>46112</v>
      </c>
      <c r="C629" s="107">
        <v>525882</v>
      </c>
      <c r="D629" s="116" t="s">
        <v>14</v>
      </c>
      <c r="E629" s="86">
        <v>1200</v>
      </c>
      <c r="F629" s="91"/>
      <c r="G629" s="55">
        <f t="shared" si="9"/>
        <v>128797160.23999999</v>
      </c>
      <c r="H629" s="56"/>
      <c r="I629" s="78"/>
      <c r="J629" s="57"/>
      <c r="K629" s="57"/>
      <c r="L629" s="57"/>
      <c r="M629" s="57"/>
      <c r="N629" s="57"/>
      <c r="O629" s="57"/>
    </row>
    <row r="630" spans="2:16" ht="26.25">
      <c r="B630" s="106">
        <v>46112</v>
      </c>
      <c r="C630" s="117">
        <v>99995</v>
      </c>
      <c r="D630" s="118" t="s">
        <v>168</v>
      </c>
      <c r="E630" s="55"/>
      <c r="F630" s="55">
        <v>727.61</v>
      </c>
      <c r="G630" s="55">
        <f t="shared" si="9"/>
        <v>128796432.63</v>
      </c>
      <c r="H630" s="56"/>
      <c r="I630" s="78"/>
      <c r="J630" s="57"/>
      <c r="K630" s="57"/>
      <c r="L630" s="57"/>
      <c r="M630" s="57"/>
      <c r="N630" s="57"/>
      <c r="O630" s="57"/>
    </row>
    <row r="631" spans="2:16" ht="26.25">
      <c r="B631" s="106">
        <v>46112</v>
      </c>
      <c r="C631" s="117">
        <v>99995</v>
      </c>
      <c r="D631" s="118" t="s">
        <v>169</v>
      </c>
      <c r="E631" s="55"/>
      <c r="F631" s="55">
        <v>175</v>
      </c>
      <c r="G631" s="55">
        <f t="shared" si="9"/>
        <v>128796257.63</v>
      </c>
      <c r="H631" s="56"/>
      <c r="I631" s="78"/>
      <c r="J631" s="57"/>
      <c r="K631" s="57"/>
      <c r="L631" s="57"/>
      <c r="M631" s="57"/>
      <c r="N631" s="57"/>
      <c r="O631" s="57"/>
    </row>
    <row r="632" spans="2:16" ht="28.5">
      <c r="B632" s="148"/>
      <c r="C632" s="149"/>
      <c r="D632" s="121"/>
      <c r="E632" s="150">
        <f>SUM(E13:E631)</f>
        <v>44946499.169999994</v>
      </c>
      <c r="F632" s="150">
        <f>SUM(F13:F631)</f>
        <v>33288788.489999998</v>
      </c>
      <c r="G632" s="151">
        <f>+G631</f>
        <v>128796257.63</v>
      </c>
      <c r="H632" s="152"/>
      <c r="I632" s="78"/>
      <c r="J632" s="57"/>
      <c r="K632" s="57"/>
      <c r="L632" s="57"/>
      <c r="M632" s="57"/>
      <c r="N632" s="57"/>
      <c r="O632" s="57"/>
      <c r="P632" s="153"/>
    </row>
    <row r="633" spans="2:16" ht="26.25">
      <c r="B633" s="154"/>
      <c r="C633" s="155"/>
      <c r="D633" s="156"/>
      <c r="E633" s="157"/>
      <c r="F633" s="158"/>
      <c r="G633" s="159"/>
      <c r="H633" s="152"/>
      <c r="I633" s="78"/>
      <c r="J633" s="57"/>
      <c r="K633" s="57"/>
      <c r="L633" s="57"/>
      <c r="M633" s="57"/>
      <c r="N633" s="57"/>
      <c r="O633" s="57"/>
      <c r="P633" s="153"/>
    </row>
    <row r="634" spans="2:16" ht="26.25">
      <c r="B634" s="154"/>
      <c r="C634" s="155"/>
      <c r="D634" s="156"/>
      <c r="E634" s="157"/>
      <c r="F634" s="158"/>
      <c r="G634" s="159"/>
      <c r="H634" s="152"/>
      <c r="I634" s="78"/>
      <c r="J634" s="57"/>
      <c r="K634" s="57"/>
      <c r="L634" s="57"/>
      <c r="M634" s="57"/>
      <c r="N634" s="57"/>
      <c r="O634" s="57"/>
      <c r="P634" s="153"/>
    </row>
    <row r="635" spans="2:16" ht="26.25">
      <c r="B635" s="154"/>
      <c r="C635" s="155"/>
      <c r="D635" s="156"/>
      <c r="E635" s="157"/>
      <c r="F635" s="158"/>
      <c r="G635" s="159"/>
      <c r="H635" s="152"/>
      <c r="I635" s="78"/>
      <c r="J635" s="57"/>
      <c r="K635" s="57"/>
      <c r="L635" s="57"/>
      <c r="M635" s="57"/>
      <c r="N635" s="57"/>
      <c r="O635" s="57"/>
      <c r="P635" s="153"/>
    </row>
    <row r="636" spans="2:16" ht="26.25">
      <c r="B636" s="154"/>
      <c r="C636" s="155"/>
      <c r="D636" s="156"/>
      <c r="E636" s="157"/>
      <c r="F636" s="158"/>
      <c r="G636" s="159"/>
      <c r="H636" s="152"/>
      <c r="I636" s="78"/>
      <c r="J636" s="57"/>
      <c r="K636" s="57"/>
      <c r="L636" s="57"/>
      <c r="M636" s="57"/>
      <c r="N636" s="57"/>
      <c r="O636" s="57"/>
      <c r="P636" s="153"/>
    </row>
    <row r="637" spans="2:16" ht="26.25">
      <c r="B637" s="154"/>
      <c r="C637" s="155"/>
      <c r="D637" s="156"/>
      <c r="E637" s="157"/>
      <c r="F637" s="158"/>
      <c r="G637" s="159"/>
      <c r="H637" s="152"/>
      <c r="I637" s="78"/>
      <c r="J637" s="57"/>
      <c r="K637" s="57"/>
      <c r="L637" s="57"/>
      <c r="M637" s="57"/>
      <c r="N637" s="57"/>
      <c r="O637" s="57"/>
      <c r="P637" s="153"/>
    </row>
    <row r="638" spans="2:16" ht="26.25">
      <c r="B638" s="154"/>
      <c r="C638" s="155"/>
      <c r="D638" s="156"/>
      <c r="E638" s="157"/>
      <c r="F638" s="158"/>
      <c r="G638" s="159"/>
      <c r="H638" s="152"/>
      <c r="I638" s="57"/>
      <c r="J638" s="57"/>
      <c r="K638" s="57"/>
      <c r="L638" s="57"/>
      <c r="M638" s="57"/>
      <c r="N638" s="57"/>
      <c r="O638" s="57"/>
      <c r="P638" s="153"/>
    </row>
    <row r="639" spans="2:16" ht="26.25">
      <c r="B639" s="154"/>
      <c r="C639" s="155"/>
      <c r="D639" s="156"/>
      <c r="E639" s="157"/>
      <c r="F639" s="158"/>
      <c r="G639" s="159"/>
      <c r="H639" s="152"/>
      <c r="I639" s="78"/>
      <c r="J639" s="57"/>
      <c r="K639" s="57"/>
      <c r="L639" s="57"/>
      <c r="M639" s="57"/>
      <c r="N639" s="57"/>
      <c r="O639" s="57"/>
      <c r="P639" s="153"/>
    </row>
    <row r="640" spans="2:16" ht="46.5">
      <c r="B640" s="160" t="s">
        <v>170</v>
      </c>
      <c r="C640" s="161"/>
      <c r="D640" s="161"/>
      <c r="E640" s="161"/>
      <c r="F640" s="162"/>
      <c r="G640" s="163"/>
      <c r="H640" s="164"/>
      <c r="I640" s="78"/>
      <c r="J640" s="57"/>
      <c r="K640" s="57"/>
      <c r="L640" s="57"/>
      <c r="M640" s="57"/>
      <c r="N640" s="57"/>
      <c r="O640" s="57"/>
      <c r="P640" s="153"/>
    </row>
    <row r="641" spans="2:16" ht="46.5">
      <c r="B641" s="160" t="s">
        <v>171</v>
      </c>
      <c r="C641" s="161"/>
      <c r="D641" s="161"/>
      <c r="E641" s="161"/>
      <c r="F641" s="162"/>
      <c r="G641" s="163"/>
      <c r="H641" s="164"/>
      <c r="I641" s="78"/>
      <c r="J641" s="57"/>
      <c r="K641" s="57"/>
      <c r="L641" s="57"/>
      <c r="M641" s="57"/>
      <c r="N641" s="57"/>
      <c r="O641" s="57"/>
      <c r="P641" s="153"/>
    </row>
    <row r="642" spans="2:16" ht="26.25">
      <c r="B642" s="154"/>
      <c r="C642" s="165"/>
      <c r="D642" s="156"/>
      <c r="E642" s="157"/>
      <c r="F642" s="158"/>
      <c r="G642" s="166"/>
      <c r="H642" s="167"/>
      <c r="I642" s="78"/>
      <c r="J642" s="57"/>
      <c r="K642" s="57"/>
      <c r="L642" s="57"/>
      <c r="M642" s="57"/>
      <c r="N642" s="57"/>
      <c r="O642" s="57"/>
      <c r="P642" s="153"/>
    </row>
    <row r="643" spans="2:16" ht="46.5">
      <c r="B643" s="160" t="s">
        <v>172</v>
      </c>
      <c r="C643" s="161"/>
      <c r="D643" s="156"/>
      <c r="F643" s="162" t="s">
        <v>173</v>
      </c>
      <c r="G643" s="163"/>
      <c r="H643" s="164"/>
      <c r="I643" s="78"/>
      <c r="K643" s="57"/>
      <c r="L643" s="57"/>
      <c r="M643" s="57"/>
      <c r="N643" s="57"/>
      <c r="O643" s="78"/>
      <c r="P643" s="153"/>
    </row>
    <row r="644" spans="2:16" ht="36.75" thickBot="1">
      <c r="B644" s="168" t="s">
        <v>174</v>
      </c>
      <c r="C644" s="169"/>
      <c r="D644" s="170"/>
      <c r="E644" s="171"/>
      <c r="F644" s="172" t="s">
        <v>175</v>
      </c>
      <c r="G644" s="173"/>
      <c r="H644" s="174"/>
      <c r="I644" s="78"/>
      <c r="J644" s="57"/>
      <c r="K644" s="57"/>
      <c r="L644" s="57"/>
      <c r="M644" s="57"/>
      <c r="N644" s="57"/>
      <c r="O644" s="78"/>
      <c r="P644" s="153"/>
    </row>
    <row r="645" spans="2:16" ht="26.25">
      <c r="B645" s="175"/>
      <c r="C645" s="176"/>
      <c r="D645" s="177"/>
      <c r="E645" s="178"/>
      <c r="F645" s="178"/>
      <c r="G645" s="179"/>
      <c r="H645" s="180"/>
      <c r="I645" s="57"/>
      <c r="J645" s="57"/>
      <c r="K645" s="57"/>
      <c r="L645" s="57"/>
      <c r="M645" s="57"/>
      <c r="N645" s="57"/>
      <c r="O645" s="78"/>
      <c r="P645" s="153"/>
    </row>
    <row r="646" spans="2:16" ht="18.75">
      <c r="B646" s="1"/>
      <c r="C646" s="2"/>
      <c r="D646" s="3"/>
      <c r="F646" s="4"/>
      <c r="H646" s="5"/>
    </row>
    <row r="648" spans="2:16" ht="26.25">
      <c r="B648" s="181"/>
      <c r="C648" s="182"/>
      <c r="D648" s="183"/>
      <c r="E648" s="184"/>
      <c r="F648" s="185"/>
      <c r="G648" s="185"/>
      <c r="H648" s="186"/>
      <c r="I648" s="187"/>
    </row>
    <row r="649" spans="2:16" ht="26.25">
      <c r="B649" s="181"/>
      <c r="C649" s="182"/>
      <c r="D649" s="183"/>
      <c r="E649" s="184"/>
      <c r="F649" s="185"/>
      <c r="G649" s="185"/>
      <c r="H649" s="186"/>
      <c r="I649" s="187"/>
    </row>
    <row r="650" spans="2:16" ht="26.25">
      <c r="B650" s="27" t="s">
        <v>1</v>
      </c>
      <c r="C650" s="27"/>
      <c r="D650" s="27"/>
      <c r="E650" s="27"/>
      <c r="F650" s="188"/>
      <c r="G650" s="27"/>
      <c r="H650" s="27"/>
      <c r="I650" s="27"/>
    </row>
    <row r="651" spans="2:16" ht="26.25">
      <c r="B651" s="27" t="s">
        <v>2</v>
      </c>
      <c r="C651" s="27"/>
      <c r="D651" s="27"/>
      <c r="E651" s="27"/>
      <c r="F651" s="188"/>
      <c r="G651" s="27"/>
      <c r="H651" s="27"/>
      <c r="I651" s="27"/>
    </row>
    <row r="652" spans="2:16" ht="26.25">
      <c r="B652" s="27" t="s">
        <v>176</v>
      </c>
      <c r="C652" s="27"/>
      <c r="D652" s="27"/>
      <c r="E652" s="27"/>
      <c r="F652" s="188"/>
      <c r="G652" s="27"/>
      <c r="H652" s="27"/>
      <c r="I652" s="27"/>
    </row>
    <row r="653" spans="2:16" ht="26.25">
      <c r="B653" s="27" t="s">
        <v>177</v>
      </c>
      <c r="C653" s="27"/>
      <c r="D653" s="27"/>
      <c r="E653" s="27"/>
      <c r="F653" s="188"/>
      <c r="G653" s="27"/>
      <c r="H653" s="27"/>
      <c r="I653" s="27"/>
    </row>
    <row r="654" spans="2:16" ht="26.25">
      <c r="B654" s="27" t="s">
        <v>5</v>
      </c>
      <c r="C654" s="27"/>
      <c r="D654" s="27"/>
      <c r="E654" s="27"/>
      <c r="F654" s="188"/>
      <c r="G654" s="27"/>
      <c r="H654" s="27"/>
      <c r="I654" s="27"/>
    </row>
    <row r="655" spans="2:16" ht="26.25">
      <c r="B655" s="27" t="s">
        <v>6</v>
      </c>
      <c r="C655" s="27"/>
      <c r="D655" s="27"/>
      <c r="E655" s="27"/>
      <c r="F655" s="188"/>
      <c r="G655" s="27"/>
      <c r="H655" s="27"/>
      <c r="I655" s="27"/>
    </row>
    <row r="656" spans="2:16" ht="27" thickBot="1">
      <c r="B656" s="189"/>
      <c r="C656" s="190"/>
      <c r="D656" s="191"/>
      <c r="E656" s="192"/>
      <c r="F656" s="193"/>
      <c r="G656" s="193"/>
      <c r="H656" s="194"/>
      <c r="I656" s="195"/>
    </row>
    <row r="657" spans="2:9" ht="75.75" thickBot="1">
      <c r="B657" s="196" t="s">
        <v>178</v>
      </c>
      <c r="C657" s="196" t="s">
        <v>179</v>
      </c>
      <c r="D657" s="197" t="s">
        <v>180</v>
      </c>
      <c r="E657" s="197" t="s">
        <v>181</v>
      </c>
      <c r="F657" s="198" t="s">
        <v>182</v>
      </c>
      <c r="G657" s="197" t="s">
        <v>183</v>
      </c>
      <c r="H657" s="196" t="s">
        <v>184</v>
      </c>
    </row>
    <row r="658" spans="2:9" ht="26.25" thickBot="1">
      <c r="B658" s="199" t="s">
        <v>185</v>
      </c>
      <c r="C658" s="200">
        <f>+'[1]FEBRERO 2026'!G596</f>
        <v>46865.19</v>
      </c>
      <c r="D658" s="201">
        <f>1337847.08+19726.34-7918.69</f>
        <v>1349654.7300000002</v>
      </c>
      <c r="E658" s="202">
        <f>1351949.74</f>
        <v>1351949.74</v>
      </c>
      <c r="F658" s="203">
        <f>+C658+D658-E658</f>
        <v>44570.180000000168</v>
      </c>
      <c r="G658" s="200">
        <v>44570.18</v>
      </c>
      <c r="H658" s="200">
        <f>+F658-G658</f>
        <v>1.673470251262188E-10</v>
      </c>
      <c r="I658" s="204"/>
    </row>
    <row r="659" spans="2:9" ht="26.25" thickBot="1">
      <c r="B659" s="199" t="s">
        <v>186</v>
      </c>
      <c r="C659" s="200">
        <f>+'[1]FEBRERO 2026'!G597</f>
        <v>0</v>
      </c>
      <c r="D659" s="201">
        <v>0</v>
      </c>
      <c r="E659" s="201">
        <v>0</v>
      </c>
      <c r="F659" s="200">
        <v>0</v>
      </c>
      <c r="G659" s="200">
        <v>0</v>
      </c>
      <c r="H659" s="200">
        <v>0</v>
      </c>
      <c r="I659" s="204"/>
    </row>
    <row r="660" spans="2:9" ht="57.75" thickBot="1">
      <c r="B660" s="199" t="s">
        <v>187</v>
      </c>
      <c r="C660" s="200">
        <f>+'[1]FEBRERO 2026'!G598</f>
        <v>145023.76</v>
      </c>
      <c r="D660" s="200">
        <v>78081.64</v>
      </c>
      <c r="E660" s="200">
        <v>175</v>
      </c>
      <c r="F660" s="203">
        <f>+C660+D660-E660</f>
        <v>222930.40000000002</v>
      </c>
      <c r="G660" s="200">
        <v>222930.4</v>
      </c>
      <c r="H660" s="200">
        <f>+F660-G660</f>
        <v>0</v>
      </c>
      <c r="I660" s="205"/>
    </row>
    <row r="661" spans="2:9" ht="39" thickBot="1">
      <c r="B661" s="199" t="s">
        <v>188</v>
      </c>
      <c r="C661" s="200">
        <f>+'[1]FEBRERO 2026'!G599</f>
        <v>54747163.75</v>
      </c>
      <c r="D661" s="201">
        <v>21006734.199999999</v>
      </c>
      <c r="E661" s="202">
        <f>20892472.97+710000+1306134.08</f>
        <v>22908607.049999997</v>
      </c>
      <c r="F661" s="203">
        <f>+C661+D661-E661</f>
        <v>52845290.900000006</v>
      </c>
      <c r="G661" s="200">
        <f>32559.86+52812731.04</f>
        <v>52845290.899999999</v>
      </c>
      <c r="H661" s="200">
        <f>+F661-G661</f>
        <v>0</v>
      </c>
      <c r="I661" s="205"/>
    </row>
    <row r="662" spans="2:9" ht="39" thickBot="1">
      <c r="B662" s="199" t="s">
        <v>189</v>
      </c>
      <c r="C662" s="200">
        <f>+'[1]FEBRERO 2026'!G600</f>
        <v>56247014.93</v>
      </c>
      <c r="D662" s="201">
        <f>710000+21113959.25</f>
        <v>21823959.25</v>
      </c>
      <c r="E662" s="202">
        <f>7083288.02+1719.38</f>
        <v>7085007.3999999994</v>
      </c>
      <c r="F662" s="203">
        <f>+C662+D662-E662</f>
        <v>70985966.780000001</v>
      </c>
      <c r="G662" s="200">
        <f>15303.7+70970663.08</f>
        <v>70985966.780000001</v>
      </c>
      <c r="H662" s="200">
        <f>+F662-G662</f>
        <v>0</v>
      </c>
      <c r="I662" s="206"/>
    </row>
    <row r="663" spans="2:9" ht="39" thickBot="1">
      <c r="B663" s="199" t="s">
        <v>190</v>
      </c>
      <c r="C663" s="200">
        <f>+'[1]FEBRERO 2026'!G601</f>
        <v>5952479.3200000003</v>
      </c>
      <c r="D663" s="201">
        <v>688069.35</v>
      </c>
      <c r="E663" s="202">
        <v>1943049.3</v>
      </c>
      <c r="F663" s="203">
        <f>+C663+D663-E663</f>
        <v>4697499.37</v>
      </c>
      <c r="G663" s="200">
        <v>4697499.37</v>
      </c>
      <c r="H663" s="200">
        <f>+F663-G663</f>
        <v>0</v>
      </c>
      <c r="I663" s="205"/>
    </row>
    <row r="664" spans="2:9" ht="27" thickBot="1">
      <c r="B664" s="207"/>
      <c r="C664" s="208">
        <f>SUM(C658:C663)</f>
        <v>117138546.94999999</v>
      </c>
      <c r="D664" s="209">
        <f>SUM(D658:D663)</f>
        <v>44946499.170000002</v>
      </c>
      <c r="E664" s="209">
        <f>SUM(E658:E663)</f>
        <v>33288788.489999995</v>
      </c>
      <c r="F664" s="209">
        <f t="shared" ref="F664" si="10">SUM(F658:F663)</f>
        <v>128796257.63000001</v>
      </c>
      <c r="G664" s="209">
        <f>SUM(G658:G663)</f>
        <v>128796257.63</v>
      </c>
      <c r="H664" s="210">
        <f>SUM(H659:H663)</f>
        <v>0</v>
      </c>
      <c r="I664" s="204"/>
    </row>
    <row r="665" spans="2:9" ht="26.25">
      <c r="B665" s="211"/>
      <c r="C665" s="212"/>
      <c r="D665" s="179">
        <f>+E632-D664</f>
        <v>0</v>
      </c>
      <c r="E665" s="179">
        <f>+F632-E664</f>
        <v>0</v>
      </c>
      <c r="F665" s="193"/>
      <c r="G665" s="193"/>
      <c r="H665" s="194"/>
      <c r="I665" s="179"/>
    </row>
    <row r="666" spans="2:9" ht="26.25">
      <c r="B666" s="213"/>
      <c r="C666" s="214"/>
      <c r="D666" s="215"/>
      <c r="E666" s="215"/>
      <c r="F666" s="216"/>
      <c r="G666" s="216"/>
      <c r="H666" s="12"/>
      <c r="I666" s="13"/>
    </row>
    <row r="667" spans="2:9" ht="26.25">
      <c r="B667" s="217"/>
      <c r="C667" s="218"/>
      <c r="D667" s="21"/>
      <c r="E667" s="21"/>
      <c r="F667" s="216"/>
      <c r="G667" s="216"/>
      <c r="H667" s="12"/>
      <c r="I667" s="13"/>
    </row>
    <row r="668" spans="2:9" ht="26.25">
      <c r="B668" s="217"/>
      <c r="C668" s="218"/>
      <c r="D668" s="219"/>
      <c r="E668" s="220"/>
      <c r="F668" s="216"/>
      <c r="G668" s="216"/>
      <c r="H668" s="12"/>
      <c r="I668" s="13"/>
    </row>
    <row r="669" spans="2:9" ht="26.25">
      <c r="B669" s="221"/>
      <c r="C669" s="221"/>
      <c r="D669" s="222"/>
      <c r="E669" s="220"/>
      <c r="F669" s="223"/>
      <c r="G669" s="216"/>
      <c r="H669" s="12"/>
      <c r="I669" s="13"/>
    </row>
    <row r="670" spans="2:9" ht="26.25">
      <c r="B670" s="224" t="s">
        <v>191</v>
      </c>
      <c r="C670" s="224"/>
      <c r="D670" s="225"/>
      <c r="E670" s="220"/>
      <c r="F670" s="226" t="s">
        <v>192</v>
      </c>
      <c r="G670" s="224"/>
      <c r="H670" s="224"/>
      <c r="I670" s="224"/>
    </row>
    <row r="671" spans="2:9" ht="26.25">
      <c r="B671" s="217"/>
      <c r="C671" s="227"/>
      <c r="D671" s="156"/>
      <c r="E671" s="228"/>
      <c r="F671" s="193"/>
      <c r="G671" s="193"/>
      <c r="H671" s="194"/>
      <c r="I671" s="179"/>
    </row>
    <row r="672" spans="2:9" ht="26.25">
      <c r="B672" s="229" t="s">
        <v>193</v>
      </c>
      <c r="C672" s="229"/>
      <c r="D672" s="230"/>
      <c r="E672" s="230"/>
      <c r="F672" s="231"/>
      <c r="G672" s="230"/>
      <c r="H672" s="229"/>
      <c r="I672" s="229"/>
    </row>
  </sheetData>
  <autoFilter ref="B12:F632" xr:uid="{E4DFECE5-226F-4621-9708-B7579E7245C8}">
    <sortState xmlns:xlrd2="http://schemas.microsoft.com/office/spreadsheetml/2017/richdata2" ref="B13:F632">
      <sortCondition ref="B12:B632"/>
    </sortState>
  </autoFilter>
  <mergeCells count="26">
    <mergeCell ref="B672:I672"/>
    <mergeCell ref="B654:I654"/>
    <mergeCell ref="B655:I655"/>
    <mergeCell ref="D666:E666"/>
    <mergeCell ref="D667:E667"/>
    <mergeCell ref="B669:C669"/>
    <mergeCell ref="B670:C670"/>
    <mergeCell ref="F670:I670"/>
    <mergeCell ref="B644:C644"/>
    <mergeCell ref="F644:G644"/>
    <mergeCell ref="B650:I650"/>
    <mergeCell ref="B651:I651"/>
    <mergeCell ref="B652:I652"/>
    <mergeCell ref="B653:I653"/>
    <mergeCell ref="B9:G9"/>
    <mergeCell ref="B10:G10"/>
    <mergeCell ref="B640:G640"/>
    <mergeCell ref="B641:G641"/>
    <mergeCell ref="B643:C643"/>
    <mergeCell ref="F643:G643"/>
    <mergeCell ref="B3:G3"/>
    <mergeCell ref="B4:G4"/>
    <mergeCell ref="B5:G5"/>
    <mergeCell ref="B6:G6"/>
    <mergeCell ref="B7:G7"/>
    <mergeCell ref="B8:G8"/>
  </mergeCells>
  <pageMargins left="0.7" right="0.7" top="0.75" bottom="0.75" header="0.3" footer="0.3"/>
  <pageSetup paperSize="5" scale="2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Gil</dc:creator>
  <cp:lastModifiedBy>Narda Gil</cp:lastModifiedBy>
  <dcterms:created xsi:type="dcterms:W3CDTF">2026-04-13T19:19:12Z</dcterms:created>
  <dcterms:modified xsi:type="dcterms:W3CDTF">2026-04-13T19:19:35Z</dcterms:modified>
</cp:coreProperties>
</file>