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6/2026/2026/PARA ENVIAR A CASILDA/"/>
    </mc:Choice>
  </mc:AlternateContent>
  <xr:revisionPtr revIDLastSave="471" documentId="11_C55EBE3B21A7F049E9B8BDFDC2B52B9E0DDD5975" xr6:coauthVersionLast="47" xr6:coauthVersionMax="47" xr10:uidLastSave="{3051F139-E8A1-47F7-A1A5-365E0A6E5794}"/>
  <bookViews>
    <workbookView xWindow="-120" yWindow="-120" windowWidth="29040" windowHeight="15720" xr2:uid="{00000000-000D-0000-FFFF-FFFF00000000}"/>
  </bookViews>
  <sheets>
    <sheet name="EJECUCION PRESUPUESTARIA 2025" sheetId="9" r:id="rId1"/>
    <sheet name="NOMINA ASISTENCIA SOCIAL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1" i="9" l="1"/>
  <c r="C35" i="9"/>
  <c r="C25" i="9"/>
  <c r="C15" i="9"/>
  <c r="C9" i="9"/>
  <c r="D25" i="9"/>
  <c r="F66" i="9"/>
  <c r="E35" i="9"/>
  <c r="P36" i="9"/>
  <c r="F16" i="10"/>
  <c r="F14" i="10"/>
  <c r="F15" i="10"/>
  <c r="N35" i="9"/>
  <c r="N51" i="9"/>
  <c r="F13" i="10"/>
  <c r="C73" i="9" l="1"/>
  <c r="C84" i="9" s="1"/>
  <c r="D43" i="9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O51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N73" i="9" l="1"/>
  <c r="N84" i="9" s="1"/>
  <c r="E73" i="9"/>
  <c r="P9" i="9"/>
  <c r="O83" i="9"/>
  <c r="K83" i="9"/>
  <c r="G83" i="9"/>
  <c r="P35" i="9"/>
  <c r="P15" i="9"/>
  <c r="M83" i="9"/>
  <c r="I83" i="9"/>
  <c r="E83" i="9"/>
  <c r="P66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B51" i="9"/>
  <c r="B35" i="9"/>
  <c r="B73" i="9" l="1"/>
  <c r="B84" i="9" s="1"/>
  <c r="O84" i="9"/>
  <c r="G84" i="9"/>
  <c r="I84" i="9"/>
  <c r="M84" i="9"/>
  <c r="J84" i="9"/>
  <c r="K84" i="9"/>
  <c r="E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<sst xmlns="http://schemas.openxmlformats.org/spreadsheetml/2006/main" count="151" uniqueCount="147">
  <si>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</si>
  <si>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</si>
  <si>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</si>
  <si>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</si>
  <si>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</si>
  <si>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</si>
  <si>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</si>
  <si>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</si>
  <si>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</si>
  <si>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</si>
  <si>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</si>
  <si>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</si>
  <si>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</si>
  <si>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</si>
  <si>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</si>
  <si>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</si>
  <si>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</si>
  <si>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</si>
  <si>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</si>
  <si>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</si>
  <si>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</si>
  <si>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</si>
  <si>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</si>
  <si>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</si>
  <si>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</si>
  <si>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</si>
  <si>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</si>
  <si>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</si>
  <si>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</si>
  <si>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</si>
  <si>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</si>
  <si>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</si>
  <si>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</si>
  <si>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</si>
  <si>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</si>
  <si>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</si>
  <si>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</si>
  <si>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</si>
  <si>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</si>
  <si>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</si>
  <si>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</si>
  <si>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</si>
  <si>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</si>
  <si>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</si>
  <si>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</si>
  <si>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</si>
  <si>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</si>
  <si>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</si>
  <si>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</si>
  <si>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</si>
  <si>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</si>
  <si>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</si>
  <si>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</si>
  <si>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</si>
  <si>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</si>
  <si>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</si>
  <si>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</si>
  <si>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</si>
  <si>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</si>
  <si>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</si>
  <si>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</si>
  <si>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</si>
  <si>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</si>
  <si>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</si>
  <si>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</si>
  <si>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</si>
  <si>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</si>
  <si>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</si>
  <si>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</si>
  <si>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</si>
  <si>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</si>
  <si>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</si>
  <si>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</si>
  <si>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</si>
  <si>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</si>
  <si>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</si>
  <si>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</si>
  <si>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</si>
  <si>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</si>
  <si>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</si>
  <si>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</si>
  <si>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</si>
  <si>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</si>
  <si>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</si>
  <si>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</si>
  <si>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</si>
  <si>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</si>
  <si>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</si>
  <si>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</si>
  <si>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</si>
  <si>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</si>
  <si>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</si>
  <si>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</si>
  <si>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</si>
  <si>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</si>
  <si>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</si>
  <si>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</si>
  <si>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</si>
  <si>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</si>
  <si>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</si>
  <si>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</si>
  <si>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</si>
  <si>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</si>
  <si>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</si>
  <si>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</si>
  <si>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</si>
  <si>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</si>
  <si>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</si>
  <si>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</si>
  <si>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</si>
  <si>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</si>
  <si>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 xml:space="preserve">MINISTERIO DE INDUSTRIA COMERCIO Y MIPYMES </t>
  </si>
  <si>
    <t>INSTITUTO DOMINICANO PARA LA CALIDAD -INDOCAL-</t>
  </si>
  <si>
    <t>Nómina de Beneficiarios de Asistencia Social</t>
  </si>
  <si>
    <t>Valores en RD$</t>
  </si>
  <si>
    <t>Concepto</t>
  </si>
  <si>
    <t>Nombre del programa</t>
  </si>
  <si>
    <t>Subsidio o beneficio</t>
  </si>
  <si>
    <t>Fecha de otorgamiento</t>
  </si>
  <si>
    <t>Monto</t>
  </si>
  <si>
    <t>Montos globales asignados</t>
  </si>
  <si>
    <t>Periodo o plazo de postulacón</t>
  </si>
  <si>
    <t>Criterios de evacuación y asignación</t>
  </si>
  <si>
    <t>Objetivos del subsidio o beneficio</t>
  </si>
  <si>
    <t>Ayudas y donaciones programadas a hogares y personas</t>
  </si>
  <si>
    <t>Administración de contribuciones especiales</t>
  </si>
  <si>
    <t xml:space="preserve">             Total   Ayudas y donaciones programadas a hogares y personas</t>
  </si>
  <si>
    <t>Fuente: SIGEF</t>
  </si>
  <si>
    <t>Autorizado por :</t>
  </si>
  <si>
    <t>Preparado Por:</t>
  </si>
  <si>
    <t xml:space="preserve">Elaine Grullat </t>
  </si>
  <si>
    <t>Enc.  Interina Dpto. Presupuesto</t>
  </si>
  <si>
    <t>Directora Financiera</t>
  </si>
  <si>
    <t>Pontificia Universidad Católica Madre y Maestra</t>
  </si>
  <si>
    <t>Septiembre, octubre y diciembre 2025</t>
  </si>
  <si>
    <t>Colaboración 80% del costo total de la maestria</t>
  </si>
  <si>
    <t>Colaboración 60% del costo total de la maestria</t>
  </si>
  <si>
    <t>Colaboración 40% del costo total de la maestria</t>
  </si>
  <si>
    <t>Universidad Nacional Pedro Henriquez Ureña</t>
  </si>
  <si>
    <r>
      <t xml:space="preserve">PAGO MAESTRIA EN CONTRATACION PUBLICAS ESTRATEGICA DEL </t>
    </r>
    <r>
      <rPr>
        <b/>
        <sz val="11"/>
        <color theme="1"/>
        <rFont val="Calibri"/>
        <family val="2"/>
        <scheme val="minor"/>
      </rPr>
      <t>SRA. HEIMY SUGEIDY URIBE BRITO, DIRECTORA ADMINISTRATIV</t>
    </r>
    <r>
      <rPr>
        <sz val="11"/>
        <color theme="1"/>
        <rFont val="Calibri"/>
        <family val="2"/>
        <scheme val="minor"/>
      </rPr>
      <t xml:space="preserve">A DE ESTE INDOCAL. </t>
    </r>
  </si>
  <si>
    <r>
      <t>PAGO  MAESTRIA EN CONTRATACION PUBLICAS ESTRATEGICA DEL S</t>
    </r>
    <r>
      <rPr>
        <b/>
        <sz val="11"/>
        <color theme="1"/>
        <rFont val="Calibri"/>
        <family val="2"/>
        <scheme val="minor"/>
      </rPr>
      <t>R. MICHEL ALBERLT DIAZ MARTINEZ, ANALISTA DPTO. COMPRAS</t>
    </r>
    <r>
      <rPr>
        <sz val="11"/>
        <color theme="1"/>
        <rFont val="Calibri"/>
        <family val="2"/>
        <scheme val="minor"/>
      </rPr>
      <t xml:space="preserve"> DE ESTE INDOCAL.</t>
    </r>
  </si>
  <si>
    <r>
      <t xml:space="preserve">PAGO MAESTRIA EN GESTION DE COMPRA Y CONTRATAIONES PUBLICAS DEL </t>
    </r>
    <r>
      <rPr>
        <b/>
        <sz val="11"/>
        <color theme="1"/>
        <rFont val="Calibri"/>
        <family val="2"/>
        <scheme val="minor"/>
      </rPr>
      <t>SR. PABLO LEOBARDO MEJIA MEJIA, ENCARGADO DPTO. COMPRAS</t>
    </r>
    <r>
      <rPr>
        <sz val="11"/>
        <color theme="1"/>
        <rFont val="Calibri"/>
        <family val="2"/>
        <scheme val="minor"/>
      </rPr>
      <t xml:space="preserve"> DE ESTE INDOCAL. </t>
    </r>
  </si>
  <si>
    <t>Fecha de imputación: hasta el 30 de noviembre del 2025</t>
  </si>
  <si>
    <t>Año 2026</t>
  </si>
  <si>
    <t>6. Fecha de registro: desde el 01 de enero del 2026</t>
  </si>
  <si>
    <t>7. Fecha de imputación: hasta el 28 de febrero del 2026</t>
  </si>
  <si>
    <t>8.-El aumento corresponde a RD$85,219,407.61 de saldo de años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</si>
</sst>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BC2E6"/>
        <bgColor rgb="FF000000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63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9" fillId="0" borderId="0" xfId="0" applyFont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14" fontId="5" fillId="7" borderId="7" xfId="0" applyNumberFormat="1" applyFont="1" applyFill="1" applyBorder="1" applyAlignment="1">
      <alignment horizontal="center" vertical="center" wrapText="1"/>
    </xf>
    <xf numFmtId="4" fontId="5" fillId="7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4" fontId="6" fillId="0" borderId="1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12" xfId="0" applyFont="1" applyBorder="1"/>
    <xf numFmtId="0" fontId="5" fillId="0" borderId="13" xfId="0" applyFont="1" applyBorder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8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3</xdr:row>
      <xdr:rowOff>47625</xdr:rowOff>
    </xdr:from>
    <xdr:to>
      <xdr:col>1</xdr:col>
      <xdr:colOff>771525</xdr:colOff>
      <xdr:row>8</xdr:row>
      <xdr:rowOff>104775</xdr:rowOff>
    </xdr:to>
    <xdr:pic>
      <xdr:nvPicPr>
        <xdr:cNvPr id="4" name="Picture 2" descr="https://micm.gob.do/images/headers/logo.png">
          <a:extLst>
            <a:ext uri="{FF2B5EF4-FFF2-40B4-BE49-F238E27FC236}">
              <a16:creationId xmlns:a16="http://schemas.microsoft.com/office/drawing/2014/main" id="{4C91C50C-A697-41C1-9C9D-5C73C6EE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2450" y="619125"/>
          <a:ext cx="1257300" cy="11620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1085849</xdr:colOff>
      <xdr:row>4</xdr:row>
      <xdr:rowOff>133349</xdr:rowOff>
    </xdr:from>
    <xdr:to>
      <xdr:col>8</xdr:col>
      <xdr:colOff>1419224</xdr:colOff>
      <xdr:row>9</xdr:row>
      <xdr:rowOff>0</xdr:rowOff>
    </xdr:to>
    <xdr:pic>
      <xdr:nvPicPr>
        <xdr:cNvPr id="5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51882B17-39A5-4455-8698-D6B6B59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29574" y="895349"/>
          <a:ext cx="1438275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topLeftCell="A63" zoomScale="83" zoomScaleNormal="83" zoomScaleSheetLayoutView="40" workbookViewId="0">
      <selection activeCell="A97" sqref="A97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16" ht="18" customHeight="1" x14ac:dyDescent="0.25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20.25" customHeight="1" x14ac:dyDescent="0.25">
      <c r="A3" s="51" t="s">
        <v>143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6" ht="18" customHeight="1" x14ac:dyDescent="0.25">
      <c r="A4" s="50" t="s">
        <v>2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1:16" ht="14.25" customHeight="1" thickBot="1" x14ac:dyDescent="0.3">
      <c r="A5" s="52" t="s">
        <v>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18" customHeight="1" thickBot="1" x14ac:dyDescent="0.3">
      <c r="D6" s="47" t="s">
        <v>4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330349343</v>
      </c>
      <c r="D9" s="17">
        <f>+D10+D11+D12+D13+D14</f>
        <v>20903627.729999997</v>
      </c>
      <c r="E9" s="17">
        <f>+E10+E11+E12+E13+E14</f>
        <v>20744164.470000003</v>
      </c>
      <c r="F9" s="17">
        <f t="shared" ref="F9:O9" si="0">+F10+F11+F12+F13+F14</f>
        <v>0</v>
      </c>
      <c r="G9" s="17">
        <f>+G10+G11+G12+G13+G14</f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7">
        <f t="shared" si="0"/>
        <v>0</v>
      </c>
      <c r="P9" s="17">
        <f>+D9+E9+F9+G9+H9+I9+J9+K9+L9+M9+N9+O9</f>
        <v>41647792.200000003</v>
      </c>
    </row>
    <row r="10" spans="1:16" x14ac:dyDescent="0.25">
      <c r="A10" s="6" t="s">
        <v>22</v>
      </c>
      <c r="B10" s="18">
        <v>228218039</v>
      </c>
      <c r="C10" s="18">
        <v>232158039</v>
      </c>
      <c r="D10" s="15">
        <v>17315462.329999998</v>
      </c>
      <c r="E10" s="18">
        <v>17090262.710000001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f>+D10+E10+F10+G10+H10+I10+J10+K10+L10+M10+N10+O10</f>
        <v>34405725.039999999</v>
      </c>
    </row>
    <row r="11" spans="1:16" x14ac:dyDescent="0.25">
      <c r="A11" s="6" t="s">
        <v>23</v>
      </c>
      <c r="B11" s="18">
        <v>64399000</v>
      </c>
      <c r="C11" s="18">
        <v>64439000</v>
      </c>
      <c r="D11" s="15">
        <v>944000</v>
      </c>
      <c r="E11" s="15">
        <v>1003996.32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f t="shared" ref="P11:P73" si="1">+D11+E11+F11+G11+H11+I11+J11+K11+L11+M11+N11+O11</f>
        <v>1947996.3199999998</v>
      </c>
    </row>
    <row r="12" spans="1:16" ht="18" customHeight="1" x14ac:dyDescent="0.25">
      <c r="A12" s="6" t="s">
        <v>24</v>
      </c>
      <c r="B12" s="18">
        <v>432000</v>
      </c>
      <c r="C12" s="18">
        <v>432000</v>
      </c>
      <c r="D12" s="15">
        <v>0</v>
      </c>
      <c r="E12" s="15">
        <v>35297.620000000003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f t="shared" si="1"/>
        <v>35297.620000000003</v>
      </c>
    </row>
    <row r="13" spans="1:16" ht="17.25" customHeight="1" x14ac:dyDescent="0.25">
      <c r="A13" s="6" t="s">
        <v>25</v>
      </c>
      <c r="B13" s="18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f t="shared" si="1"/>
        <v>0</v>
      </c>
    </row>
    <row r="14" spans="1:16" x14ac:dyDescent="0.25">
      <c r="A14" s="6" t="s">
        <v>26</v>
      </c>
      <c r="B14" s="18">
        <v>33320304</v>
      </c>
      <c r="C14" s="18">
        <v>33320304</v>
      </c>
      <c r="D14" s="15">
        <v>2644165.4</v>
      </c>
      <c r="E14" s="15">
        <v>2614607.8199999998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f t="shared" si="1"/>
        <v>5258773.22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116142683.61</v>
      </c>
      <c r="D15" s="17">
        <f>+D16+D17+D18+D19+D20+D21+D22+D23+D24</f>
        <v>6100682.5099999988</v>
      </c>
      <c r="E15" s="17">
        <f t="shared" ref="E15:O15" si="2">+E16+E17+E18+E19+E20+E21+E22+E23+E24</f>
        <v>9169217.1099999994</v>
      </c>
      <c r="F15" s="17">
        <f t="shared" si="2"/>
        <v>0</v>
      </c>
      <c r="G15" s="17">
        <f t="shared" si="2"/>
        <v>0</v>
      </c>
      <c r="H15" s="17">
        <f t="shared" si="2"/>
        <v>0</v>
      </c>
      <c r="I15" s="17">
        <f t="shared" si="2"/>
        <v>0</v>
      </c>
      <c r="J15" s="17">
        <f t="shared" si="2"/>
        <v>0</v>
      </c>
      <c r="K15" s="17">
        <f t="shared" si="2"/>
        <v>0</v>
      </c>
      <c r="L15" s="17">
        <f t="shared" si="2"/>
        <v>0</v>
      </c>
      <c r="M15" s="17">
        <f t="shared" si="2"/>
        <v>0</v>
      </c>
      <c r="N15" s="17">
        <f t="shared" si="2"/>
        <v>0</v>
      </c>
      <c r="O15" s="17">
        <f t="shared" si="2"/>
        <v>0</v>
      </c>
      <c r="P15" s="17">
        <f>+D15+E15+F15+G15+H15+I15+J15+K15+L15+M15+N15+O15</f>
        <v>15269899.619999997</v>
      </c>
    </row>
    <row r="16" spans="1:16" x14ac:dyDescent="0.25">
      <c r="A16" s="6" t="s">
        <v>28</v>
      </c>
      <c r="B16" s="18">
        <v>12186953</v>
      </c>
      <c r="C16" s="18">
        <v>14946760.460000001</v>
      </c>
      <c r="D16" s="15">
        <v>806525.22</v>
      </c>
      <c r="E16" s="15">
        <v>806141.73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f t="shared" si="1"/>
        <v>1612666.95</v>
      </c>
    </row>
    <row r="17" spans="1:16" x14ac:dyDescent="0.25">
      <c r="A17" s="6" t="s">
        <v>29</v>
      </c>
      <c r="B17" s="18">
        <v>3434000</v>
      </c>
      <c r="C17" s="18">
        <v>6134000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f t="shared" si="1"/>
        <v>0</v>
      </c>
    </row>
    <row r="18" spans="1:16" x14ac:dyDescent="0.25">
      <c r="A18" s="6" t="s">
        <v>30</v>
      </c>
      <c r="B18" s="18">
        <v>6400011</v>
      </c>
      <c r="C18" s="18">
        <v>11097011</v>
      </c>
      <c r="D18" s="15">
        <v>74843.5</v>
      </c>
      <c r="E18" s="15">
        <v>588693.06999999995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f t="shared" si="1"/>
        <v>663536.56999999995</v>
      </c>
    </row>
    <row r="19" spans="1:16" x14ac:dyDescent="0.25">
      <c r="A19" s="6" t="s">
        <v>31</v>
      </c>
      <c r="B19" s="18">
        <v>101000</v>
      </c>
      <c r="C19" s="18">
        <v>101000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f t="shared" si="1"/>
        <v>0</v>
      </c>
    </row>
    <row r="20" spans="1:16" x14ac:dyDescent="0.25">
      <c r="A20" s="6" t="s">
        <v>32</v>
      </c>
      <c r="B20" s="18">
        <v>12428177</v>
      </c>
      <c r="C20" s="18">
        <v>18387857</v>
      </c>
      <c r="D20" s="15">
        <v>158400</v>
      </c>
      <c r="E20" s="15">
        <v>4565590.1500000004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f>+D20+E20+F20+G20+H20+I20+J20+K20+L20+M20+N20+O20</f>
        <v>4723990.1500000004</v>
      </c>
    </row>
    <row r="21" spans="1:16" x14ac:dyDescent="0.25">
      <c r="A21" s="6" t="s">
        <v>33</v>
      </c>
      <c r="B21" s="18">
        <v>15950000</v>
      </c>
      <c r="C21" s="18">
        <v>19384942.68</v>
      </c>
      <c r="D21" s="15">
        <v>4550067.43</v>
      </c>
      <c r="E21" s="15">
        <v>1046789.8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f t="shared" si="1"/>
        <v>5596857.2299999995</v>
      </c>
    </row>
    <row r="22" spans="1:16" ht="30" x14ac:dyDescent="0.25">
      <c r="A22" s="6" t="s">
        <v>34</v>
      </c>
      <c r="B22" s="18">
        <v>4829989</v>
      </c>
      <c r="C22" s="18">
        <v>8760474</v>
      </c>
      <c r="D22" s="15">
        <v>67859.05</v>
      </c>
      <c r="E22" s="15">
        <v>102066.62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f t="shared" si="1"/>
        <v>169925.66999999998</v>
      </c>
    </row>
    <row r="23" spans="1:16" ht="14.25" customHeight="1" x14ac:dyDescent="0.25">
      <c r="A23" s="6" t="s">
        <v>35</v>
      </c>
      <c r="B23" s="18">
        <v>17776213</v>
      </c>
      <c r="C23" s="18">
        <v>28570638.469999999</v>
      </c>
      <c r="D23" s="15">
        <v>309590</v>
      </c>
      <c r="E23" s="15">
        <v>1913379.74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f t="shared" si="1"/>
        <v>2222969.7400000002</v>
      </c>
    </row>
    <row r="24" spans="1:16" ht="14.25" customHeight="1" x14ac:dyDescent="0.25">
      <c r="A24" s="6" t="s">
        <v>36</v>
      </c>
      <c r="B24" s="18">
        <v>2500000</v>
      </c>
      <c r="C24" s="18">
        <v>8760000</v>
      </c>
      <c r="D24" s="15">
        <v>133397.31</v>
      </c>
      <c r="E24" s="15">
        <v>146556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f t="shared" si="1"/>
        <v>279953.31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45833486</v>
      </c>
      <c r="D25" s="17">
        <f>+D26+D27+D28+D29+D30+D31+D32+D33+D34</f>
        <v>20328.099999999999</v>
      </c>
      <c r="E25" s="17">
        <f t="shared" ref="E25:O25" si="3">+E26+E27+E28+E29+E30+E31+E32+E33+E34</f>
        <v>249988.78</v>
      </c>
      <c r="F25" s="17">
        <f t="shared" si="3"/>
        <v>0</v>
      </c>
      <c r="G25" s="17">
        <f t="shared" si="3"/>
        <v>0</v>
      </c>
      <c r="H25" s="17">
        <f t="shared" si="3"/>
        <v>0</v>
      </c>
      <c r="I25" s="17">
        <f t="shared" si="3"/>
        <v>0</v>
      </c>
      <c r="J25" s="17">
        <f t="shared" si="3"/>
        <v>0</v>
      </c>
      <c r="K25" s="17">
        <f t="shared" si="3"/>
        <v>0</v>
      </c>
      <c r="L25" s="17">
        <f t="shared" si="3"/>
        <v>0</v>
      </c>
      <c r="M25" s="17">
        <f t="shared" si="3"/>
        <v>0</v>
      </c>
      <c r="N25" s="17">
        <f t="shared" si="3"/>
        <v>0</v>
      </c>
      <c r="O25" s="17">
        <f t="shared" si="3"/>
        <v>0</v>
      </c>
      <c r="P25" s="17">
        <f t="shared" si="1"/>
        <v>270316.88</v>
      </c>
    </row>
    <row r="26" spans="1:16" x14ac:dyDescent="0.25">
      <c r="A26" s="6" t="s">
        <v>38</v>
      </c>
      <c r="B26" s="18">
        <v>650000</v>
      </c>
      <c r="C26" s="18">
        <v>3150000</v>
      </c>
      <c r="D26" s="15">
        <v>20328.099999999999</v>
      </c>
      <c r="E26" s="15">
        <v>25503.1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f t="shared" si="1"/>
        <v>45831.199999999997</v>
      </c>
    </row>
    <row r="27" spans="1:16" x14ac:dyDescent="0.25">
      <c r="A27" s="6" t="s">
        <v>39</v>
      </c>
      <c r="B27" s="18">
        <v>1450000</v>
      </c>
      <c r="C27" s="18">
        <v>1450000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f t="shared" si="1"/>
        <v>0</v>
      </c>
    </row>
    <row r="28" spans="1:16" x14ac:dyDescent="0.25">
      <c r="A28" s="6" t="s">
        <v>40</v>
      </c>
      <c r="B28" s="18">
        <v>4430000</v>
      </c>
      <c r="C28" s="18">
        <v>4967000</v>
      </c>
      <c r="D28" s="15">
        <v>0</v>
      </c>
      <c r="E28" s="15">
        <v>134953.18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f t="shared" si="1"/>
        <v>134953.18</v>
      </c>
    </row>
    <row r="29" spans="1:16" x14ac:dyDescent="0.25">
      <c r="A29" s="6" t="s">
        <v>41</v>
      </c>
      <c r="B29" s="18">
        <v>100000</v>
      </c>
      <c r="C29" s="18">
        <v>100000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/>
      <c r="P29" s="15">
        <f t="shared" si="1"/>
        <v>0</v>
      </c>
    </row>
    <row r="30" spans="1:16" x14ac:dyDescent="0.25">
      <c r="A30" s="6" t="s">
        <v>42</v>
      </c>
      <c r="B30" s="18">
        <v>860000</v>
      </c>
      <c r="C30" s="18">
        <v>1360000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f t="shared" si="1"/>
        <v>0</v>
      </c>
    </row>
    <row r="31" spans="1:16" x14ac:dyDescent="0.25">
      <c r="A31" s="6" t="s">
        <v>43</v>
      </c>
      <c r="B31" s="18">
        <v>420000</v>
      </c>
      <c r="C31" s="18">
        <v>630000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f t="shared" si="1"/>
        <v>0</v>
      </c>
    </row>
    <row r="32" spans="1:16" ht="29.25" customHeight="1" x14ac:dyDescent="0.25">
      <c r="A32" s="27" t="s">
        <v>44</v>
      </c>
      <c r="B32" s="26">
        <v>11211000</v>
      </c>
      <c r="C32" s="26">
        <v>11586000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f t="shared" si="1"/>
        <v>0</v>
      </c>
    </row>
    <row r="33" spans="1:16" ht="31.5" customHeight="1" x14ac:dyDescent="0.25">
      <c r="A33" s="6" t="s">
        <v>45</v>
      </c>
      <c r="B33" s="18">
        <v>0</v>
      </c>
      <c r="C33" s="18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8">
        <v>22590486</v>
      </c>
      <c r="D34" s="15">
        <v>0</v>
      </c>
      <c r="E34" s="15">
        <v>89532.5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f t="shared" si="1"/>
        <v>89532.5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>+E36+E37+E38+E39+E40+E41+E42</f>
        <v>164745.65</v>
      </c>
      <c r="F35" s="17">
        <v>0</v>
      </c>
      <c r="G35" s="15">
        <f t="shared" ref="G35:O35" si="4">+G36+G37+G38+G39+G40+G41+G42</f>
        <v>0</v>
      </c>
      <c r="H35" s="17">
        <f t="shared" si="4"/>
        <v>0</v>
      </c>
      <c r="I35" s="17">
        <f t="shared" si="4"/>
        <v>0</v>
      </c>
      <c r="J35" s="17">
        <f t="shared" si="4"/>
        <v>0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7">
        <f t="shared" si="4"/>
        <v>0</v>
      </c>
      <c r="O35" s="17">
        <f t="shared" si="4"/>
        <v>0</v>
      </c>
      <c r="P35" s="17">
        <f>+D35+E35+F35+G35+H35+I35+J35+K35+L35+M35+N35+O35</f>
        <v>164745.65</v>
      </c>
    </row>
    <row r="36" spans="1:16" x14ac:dyDescent="0.25">
      <c r="A36" s="6" t="s">
        <v>48</v>
      </c>
      <c r="B36" s="18">
        <v>224000</v>
      </c>
      <c r="C36" s="15">
        <v>424000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f>+D36+E36+F36+G36+H36+I36+J36+K36+L36+M36+N36+O36</f>
        <v>0</v>
      </c>
    </row>
    <row r="37" spans="1:16" ht="30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2956000</v>
      </c>
      <c r="C41" s="15">
        <v>2756000</v>
      </c>
      <c r="D41" s="15">
        <v>0</v>
      </c>
      <c r="E41" s="15">
        <v>164745.65</v>
      </c>
      <c r="F41" s="15"/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164745.65</v>
      </c>
    </row>
    <row r="42" spans="1:16" ht="30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36805581</v>
      </c>
      <c r="D51" s="15">
        <f>+D52+D53+D54+D55+D56+D57+D58+D59+D60</f>
        <v>0</v>
      </c>
      <c r="E51" s="17">
        <f t="shared" ref="E51:O51" si="6">+E52+E53+E54+E55+E56+E57+E58+E59+E60</f>
        <v>92863.05</v>
      </c>
      <c r="F51" s="17">
        <f t="shared" si="6"/>
        <v>0</v>
      </c>
      <c r="G51" s="17">
        <f t="shared" si="6"/>
        <v>0</v>
      </c>
      <c r="H51" s="17">
        <f t="shared" si="6"/>
        <v>0</v>
      </c>
      <c r="I51" s="17">
        <f t="shared" si="6"/>
        <v>0</v>
      </c>
      <c r="J51" s="17">
        <f t="shared" si="6"/>
        <v>0</v>
      </c>
      <c r="K51" s="17">
        <f t="shared" si="6"/>
        <v>0</v>
      </c>
      <c r="L51" s="17">
        <f t="shared" si="6"/>
        <v>0</v>
      </c>
      <c r="M51" s="17">
        <f t="shared" si="6"/>
        <v>0</v>
      </c>
      <c r="N51" s="17">
        <f>+N52+N53+N54+N55+N56+N57+N58+N59+N60</f>
        <v>0</v>
      </c>
      <c r="O51" s="17">
        <f t="shared" si="6"/>
        <v>0</v>
      </c>
      <c r="P51" s="17">
        <f t="shared" si="1"/>
        <v>92863.05</v>
      </c>
    </row>
    <row r="52" spans="1:16" x14ac:dyDescent="0.25">
      <c r="A52" s="6" t="s">
        <v>64</v>
      </c>
      <c r="B52" s="18">
        <v>4190000</v>
      </c>
      <c r="C52" s="18">
        <v>7419000</v>
      </c>
      <c r="D52" s="15">
        <v>0</v>
      </c>
      <c r="E52" s="15">
        <v>92863.05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f t="shared" si="1"/>
        <v>92863.05</v>
      </c>
    </row>
    <row r="53" spans="1:16" ht="16.5" customHeight="1" x14ac:dyDescent="0.25">
      <c r="A53" s="6" t="s">
        <v>65</v>
      </c>
      <c r="B53" s="18">
        <v>0</v>
      </c>
      <c r="C53" s="18">
        <v>110000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f t="shared" si="1"/>
        <v>0</v>
      </c>
    </row>
    <row r="54" spans="1:16" ht="15" customHeight="1" x14ac:dyDescent="0.25">
      <c r="A54" s="6" t="s">
        <v>66</v>
      </c>
      <c r="B54" s="18">
        <v>10000</v>
      </c>
      <c r="C54" s="18">
        <v>2668216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5000000</v>
      </c>
      <c r="C55" s="18">
        <v>5500000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0</v>
      </c>
    </row>
    <row r="56" spans="1:16" ht="20.25" customHeight="1" x14ac:dyDescent="0.25">
      <c r="A56" s="6" t="s">
        <v>68</v>
      </c>
      <c r="B56" s="18">
        <v>3600000</v>
      </c>
      <c r="C56" s="18">
        <v>20408365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f t="shared" si="1"/>
        <v>0</v>
      </c>
    </row>
    <row r="57" spans="1:16" ht="15.75" customHeight="1" x14ac:dyDescent="0.25">
      <c r="A57" s="6" t="s">
        <v>69</v>
      </c>
      <c r="B57" s="18">
        <v>0</v>
      </c>
      <c r="C57" s="18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f t="shared" si="1"/>
        <v>0</v>
      </c>
    </row>
    <row r="58" spans="1:16" ht="17.25" customHeight="1" x14ac:dyDescent="0.25">
      <c r="A58" s="6" t="s">
        <v>70</v>
      </c>
      <c r="B58" s="18">
        <v>0</v>
      </c>
      <c r="C58" s="18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8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>+F67+F68</f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532311093.61000001</v>
      </c>
      <c r="D73" s="21">
        <f>+D69+D66+D61+D51+D43+D35+D25+D15+D9</f>
        <v>27024638.339999996</v>
      </c>
      <c r="E73" s="21">
        <f>+E69+E66+E61+E51+E43+E35+E25+E15+E9</f>
        <v>30420979.060000002</v>
      </c>
      <c r="F73" s="21">
        <f t="shared" ref="F73:O73" si="10">+F69+F66+F61+F51+F43+F35+F25+F15+F9</f>
        <v>0</v>
      </c>
      <c r="G73" s="21">
        <f t="shared" si="10"/>
        <v>0</v>
      </c>
      <c r="H73" s="21">
        <f t="shared" si="10"/>
        <v>0</v>
      </c>
      <c r="I73" s="21">
        <f t="shared" si="10"/>
        <v>0</v>
      </c>
      <c r="J73" s="21">
        <f t="shared" si="10"/>
        <v>0</v>
      </c>
      <c r="K73" s="21">
        <f t="shared" si="10"/>
        <v>0</v>
      </c>
      <c r="L73" s="21">
        <f t="shared" si="10"/>
        <v>0</v>
      </c>
      <c r="M73" s="21">
        <f t="shared" si="10"/>
        <v>0</v>
      </c>
      <c r="N73" s="21">
        <f>+N69+N66+N61+N51+N43+N35+N25+N15+N9</f>
        <v>0</v>
      </c>
      <c r="O73" s="21">
        <f t="shared" si="10"/>
        <v>0</v>
      </c>
      <c r="P73" s="21">
        <f t="shared" si="1"/>
        <v>57445617.399999999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532311093.61000001</v>
      </c>
      <c r="D84" s="25">
        <f t="shared" ref="D84:O84" si="15">+D73+D83</f>
        <v>27024638.339999996</v>
      </c>
      <c r="E84" s="25">
        <f t="shared" si="15"/>
        <v>30420979.060000002</v>
      </c>
      <c r="F84" s="25">
        <f t="shared" si="15"/>
        <v>0</v>
      </c>
      <c r="G84" s="25">
        <f t="shared" si="15"/>
        <v>0</v>
      </c>
      <c r="H84" s="25">
        <f t="shared" si="15"/>
        <v>0</v>
      </c>
      <c r="I84" s="25">
        <f t="shared" si="15"/>
        <v>0</v>
      </c>
      <c r="J84" s="25">
        <f t="shared" si="15"/>
        <v>0</v>
      </c>
      <c r="K84" s="25">
        <f t="shared" si="15"/>
        <v>0</v>
      </c>
      <c r="L84" s="25">
        <f t="shared" si="15"/>
        <v>0</v>
      </c>
      <c r="M84" s="25">
        <f t="shared" si="15"/>
        <v>0</v>
      </c>
      <c r="N84" s="25">
        <f>+N73+N83</f>
        <v>0</v>
      </c>
      <c r="O84" s="25">
        <f t="shared" si="15"/>
        <v>0</v>
      </c>
      <c r="P84" s="25">
        <f>+D84+E84+F84+G84+H84+I84+J84+K84+L84+M84+N84+O84</f>
        <v>57445617.399999999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144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145</v>
      </c>
      <c r="N93" s="15"/>
    </row>
    <row r="94" spans="1:25" x14ac:dyDescent="0.25">
      <c r="A94" s="12" t="s">
        <v>146</v>
      </c>
      <c r="B94" s="14"/>
      <c r="N94" s="15"/>
    </row>
    <row r="95" spans="1:25" ht="21" x14ac:dyDescent="0.35">
      <c r="D95" s="42" t="s">
        <v>101</v>
      </c>
      <c r="E95" s="42"/>
      <c r="F95" s="42"/>
      <c r="G95" s="42"/>
      <c r="H95" s="42"/>
      <c r="I95" s="42"/>
      <c r="J95" s="42"/>
      <c r="K95" s="42"/>
      <c r="L95" s="42" t="s">
        <v>102</v>
      </c>
      <c r="M95" s="42"/>
      <c r="N95" s="42"/>
    </row>
    <row r="96" spans="1:25" ht="21" x14ac:dyDescent="0.35">
      <c r="D96" s="43" t="s">
        <v>107</v>
      </c>
      <c r="E96" s="42"/>
      <c r="F96" s="42"/>
      <c r="G96" s="42"/>
      <c r="H96" s="42"/>
      <c r="I96" s="42"/>
      <c r="J96" s="42"/>
      <c r="K96" s="42"/>
      <c r="L96" s="44" t="s">
        <v>104</v>
      </c>
      <c r="M96" s="42"/>
      <c r="N96" s="42"/>
    </row>
    <row r="97" spans="4:14" ht="21" x14ac:dyDescent="0.35">
      <c r="D97" s="42" t="s">
        <v>108</v>
      </c>
      <c r="E97" s="42"/>
      <c r="F97" s="42"/>
      <c r="G97" s="42"/>
      <c r="H97" s="42"/>
      <c r="I97" s="42"/>
      <c r="J97" s="42"/>
      <c r="K97" s="42"/>
      <c r="L97" s="42" t="s">
        <v>109</v>
      </c>
      <c r="M97" s="42"/>
      <c r="N97" s="42"/>
    </row>
    <row r="98" spans="4:14" ht="21" x14ac:dyDescent="0.35">
      <c r="D98" s="45"/>
      <c r="E98" s="42"/>
      <c r="F98" s="42"/>
      <c r="G98" s="42"/>
      <c r="H98" s="42"/>
      <c r="I98" s="42"/>
      <c r="J98" s="42"/>
      <c r="K98" s="42"/>
      <c r="L98" s="42"/>
      <c r="M98" s="42"/>
      <c r="N98" s="42"/>
    </row>
    <row r="99" spans="4:14" ht="21" x14ac:dyDescent="0.35"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27"/>
  <sheetViews>
    <sheetView topLeftCell="A14" workbookViewId="0">
      <selection activeCell="E23" sqref="E23"/>
    </sheetView>
  </sheetViews>
  <sheetFormatPr baseColWidth="10" defaultRowHeight="15" x14ac:dyDescent="0.25"/>
  <cols>
    <col min="1" max="1" width="15.5703125" customWidth="1"/>
    <col min="2" max="2" width="20.5703125" customWidth="1"/>
    <col min="3" max="3" width="29.140625" customWidth="1"/>
    <col min="4" max="4" width="15.85546875" customWidth="1"/>
    <col min="7" max="7" width="17.85546875" customWidth="1"/>
    <col min="8" max="8" width="16.5703125" customWidth="1"/>
    <col min="9" max="9" width="26.5703125" customWidth="1"/>
  </cols>
  <sheetData>
    <row r="3" spans="1:9" x14ac:dyDescent="0.25">
      <c r="A3" s="14"/>
      <c r="B3" s="14"/>
      <c r="C3" s="14"/>
      <c r="D3" s="14"/>
      <c r="E3" s="14"/>
      <c r="F3" s="14"/>
      <c r="G3" s="14"/>
      <c r="H3" s="14"/>
      <c r="I3" s="14"/>
    </row>
    <row r="4" spans="1:9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9" ht="18.75" x14ac:dyDescent="0.25">
      <c r="A5" s="56" t="s">
        <v>111</v>
      </c>
      <c r="B5" s="56"/>
      <c r="C5" s="56"/>
      <c r="D5" s="56"/>
      <c r="E5" s="56"/>
      <c r="F5" s="56"/>
      <c r="G5" s="56"/>
      <c r="H5" s="56"/>
      <c r="I5" s="56"/>
    </row>
    <row r="6" spans="1:9" ht="18.75" x14ac:dyDescent="0.25">
      <c r="A6" s="56" t="s">
        <v>112</v>
      </c>
      <c r="B6" s="56"/>
      <c r="C6" s="56"/>
      <c r="D6" s="56"/>
      <c r="E6" s="56"/>
      <c r="F6" s="56"/>
      <c r="G6" s="56"/>
      <c r="H6" s="56"/>
      <c r="I6" s="56"/>
    </row>
    <row r="7" spans="1:9" ht="18.75" x14ac:dyDescent="0.25">
      <c r="A7" s="56" t="s">
        <v>110</v>
      </c>
      <c r="B7" s="56"/>
      <c r="C7" s="56"/>
      <c r="D7" s="56"/>
      <c r="E7" s="56"/>
      <c r="F7" s="56"/>
      <c r="G7" s="56"/>
      <c r="H7" s="56"/>
      <c r="I7" s="56"/>
    </row>
    <row r="8" spans="1:9" ht="15.75" x14ac:dyDescent="0.25">
      <c r="A8" s="57" t="s">
        <v>113</v>
      </c>
      <c r="B8" s="57"/>
      <c r="C8" s="57"/>
      <c r="D8" s="57"/>
      <c r="E8" s="57"/>
      <c r="F8" s="57"/>
      <c r="G8" s="57"/>
      <c r="H8" s="57"/>
      <c r="I8" s="57"/>
    </row>
    <row r="9" spans="1:9" ht="15.75" x14ac:dyDescent="0.25">
      <c r="A9" s="58" t="s">
        <v>114</v>
      </c>
      <c r="B9" s="58"/>
      <c r="C9" s="58"/>
      <c r="D9" s="58"/>
      <c r="E9" s="58"/>
      <c r="F9" s="58"/>
      <c r="G9" s="58"/>
      <c r="H9" s="58"/>
      <c r="I9" s="58"/>
    </row>
    <row r="10" spans="1:9" ht="15.75" x14ac:dyDescent="0.25">
      <c r="A10" s="28"/>
      <c r="B10" s="28"/>
      <c r="C10" s="28"/>
      <c r="D10" s="28"/>
      <c r="E10" s="28"/>
      <c r="F10" s="28"/>
      <c r="G10" s="28"/>
      <c r="H10" s="28"/>
      <c r="I10" s="28"/>
    </row>
    <row r="11" spans="1:9" ht="16.5" thickBot="1" x14ac:dyDescent="0.3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45" x14ac:dyDescent="0.25">
      <c r="A12" s="29" t="s">
        <v>115</v>
      </c>
      <c r="B12" s="30" t="s">
        <v>116</v>
      </c>
      <c r="C12" s="30" t="s">
        <v>117</v>
      </c>
      <c r="D12" s="30" t="s">
        <v>118</v>
      </c>
      <c r="E12" s="30" t="s">
        <v>119</v>
      </c>
      <c r="F12" s="30" t="s">
        <v>120</v>
      </c>
      <c r="G12" s="30" t="s">
        <v>121</v>
      </c>
      <c r="H12" s="30" t="s">
        <v>122</v>
      </c>
      <c r="I12" s="31" t="s">
        <v>123</v>
      </c>
    </row>
    <row r="13" spans="1:9" ht="110.25" customHeight="1" x14ac:dyDescent="0.25">
      <c r="A13" s="59" t="s">
        <v>124</v>
      </c>
      <c r="B13" s="60" t="s">
        <v>125</v>
      </c>
      <c r="C13" s="32" t="s">
        <v>133</v>
      </c>
      <c r="D13" s="33">
        <v>45981</v>
      </c>
      <c r="E13" s="34">
        <v>65600</v>
      </c>
      <c r="F13" s="34">
        <f>+E13</f>
        <v>65600</v>
      </c>
      <c r="G13" s="32" t="s">
        <v>134</v>
      </c>
      <c r="H13" s="32" t="s">
        <v>135</v>
      </c>
      <c r="I13" s="35" t="s">
        <v>139</v>
      </c>
    </row>
    <row r="14" spans="1:9" ht="120.75" customHeight="1" x14ac:dyDescent="0.25">
      <c r="A14" s="59"/>
      <c r="B14" s="61"/>
      <c r="C14" s="46" t="s">
        <v>138</v>
      </c>
      <c r="D14" s="33">
        <v>45981</v>
      </c>
      <c r="E14" s="34">
        <v>31446.25</v>
      </c>
      <c r="F14" s="34">
        <f>+E14</f>
        <v>31446.25</v>
      </c>
      <c r="G14" s="32" t="s">
        <v>134</v>
      </c>
      <c r="H14" s="32" t="s">
        <v>136</v>
      </c>
      <c r="I14" s="35" t="s">
        <v>141</v>
      </c>
    </row>
    <row r="15" spans="1:9" ht="109.5" customHeight="1" x14ac:dyDescent="0.25">
      <c r="A15" s="59"/>
      <c r="B15" s="62"/>
      <c r="C15" s="32" t="s">
        <v>133</v>
      </c>
      <c r="D15" s="33">
        <v>45981</v>
      </c>
      <c r="E15" s="34">
        <v>32800</v>
      </c>
      <c r="F15" s="34">
        <f>+E15</f>
        <v>32800</v>
      </c>
      <c r="G15" s="32" t="s">
        <v>134</v>
      </c>
      <c r="H15" s="32" t="s">
        <v>137</v>
      </c>
      <c r="I15" s="35" t="s">
        <v>140</v>
      </c>
    </row>
    <row r="16" spans="1:9" ht="34.5" customHeight="1" thickBot="1" x14ac:dyDescent="0.3">
      <c r="A16" s="53" t="s">
        <v>126</v>
      </c>
      <c r="B16" s="54"/>
      <c r="C16" s="54"/>
      <c r="D16" s="54"/>
      <c r="E16" s="55"/>
      <c r="F16" s="36">
        <f>SUM(F13:F15)</f>
        <v>129846.25</v>
      </c>
      <c r="G16" s="37"/>
      <c r="H16" s="37"/>
      <c r="I16" s="38"/>
    </row>
    <row r="17" spans="1:9" ht="15.75" x14ac:dyDescent="0.25">
      <c r="B17" s="39"/>
      <c r="C17" s="37"/>
      <c r="D17" s="37"/>
      <c r="E17" s="37"/>
      <c r="F17" s="37"/>
      <c r="G17" s="37"/>
      <c r="H17" s="37"/>
      <c r="I17" s="38"/>
    </row>
    <row r="18" spans="1:9" x14ac:dyDescent="0.25">
      <c r="A18" s="14" t="s">
        <v>127</v>
      </c>
      <c r="B18" s="38"/>
      <c r="C18" s="37"/>
      <c r="D18" s="37"/>
      <c r="E18" s="37"/>
      <c r="F18" s="37"/>
      <c r="G18" s="37"/>
      <c r="H18" s="37"/>
      <c r="I18" s="38"/>
    </row>
    <row r="19" spans="1:9" x14ac:dyDescent="0.25">
      <c r="A19" s="14" t="s">
        <v>142</v>
      </c>
      <c r="B19" s="38"/>
      <c r="C19" s="37"/>
      <c r="D19" s="37"/>
      <c r="E19" s="37"/>
      <c r="F19" s="37"/>
      <c r="G19" s="37"/>
      <c r="H19" s="37"/>
      <c r="I19" s="38"/>
    </row>
    <row r="20" spans="1:9" x14ac:dyDescent="0.25">
      <c r="A20" s="14"/>
      <c r="B20" s="38"/>
      <c r="C20" s="37"/>
      <c r="D20" s="37"/>
      <c r="E20" s="37"/>
      <c r="F20" s="37"/>
      <c r="G20" s="37"/>
      <c r="H20" s="37"/>
      <c r="I20" s="38"/>
    </row>
    <row r="21" spans="1:9" x14ac:dyDescent="0.25">
      <c r="A21" s="14"/>
      <c r="B21" s="38"/>
      <c r="C21" s="14"/>
      <c r="D21" s="14"/>
      <c r="E21" s="14"/>
      <c r="F21" s="14"/>
      <c r="G21" s="14"/>
      <c r="H21" s="14"/>
      <c r="I21" s="14"/>
    </row>
    <row r="22" spans="1:9" x14ac:dyDescent="0.25">
      <c r="A22" s="14"/>
      <c r="B22" s="14"/>
      <c r="C22" s="14"/>
      <c r="D22" s="14"/>
      <c r="E22" s="14"/>
      <c r="F22" s="14"/>
      <c r="G22" s="14"/>
      <c r="H22" s="14"/>
      <c r="I22" s="14"/>
    </row>
    <row r="23" spans="1:9" x14ac:dyDescent="0.25">
      <c r="A23" s="14"/>
      <c r="B23" s="14"/>
      <c r="C23" s="14"/>
      <c r="D23" s="14"/>
      <c r="E23" s="11"/>
      <c r="F23" s="14"/>
      <c r="G23" s="14"/>
      <c r="H23" s="40"/>
      <c r="I23" s="14"/>
    </row>
    <row r="24" spans="1:9" x14ac:dyDescent="0.25">
      <c r="A24" s="41" t="s">
        <v>129</v>
      </c>
      <c r="B24" s="41"/>
      <c r="C24" s="14"/>
      <c r="D24" s="14"/>
      <c r="E24" s="14"/>
      <c r="F24" s="14"/>
      <c r="G24" s="41" t="s">
        <v>128</v>
      </c>
      <c r="H24" s="14"/>
      <c r="I24" s="14"/>
    </row>
    <row r="25" spans="1:9" x14ac:dyDescent="0.25">
      <c r="A25" s="11" t="s">
        <v>130</v>
      </c>
      <c r="B25" s="14"/>
      <c r="C25" s="14"/>
      <c r="D25" s="14"/>
      <c r="E25" s="14"/>
      <c r="F25" s="14"/>
      <c r="G25" s="11" t="s">
        <v>104</v>
      </c>
      <c r="H25" s="14"/>
      <c r="I25" s="14"/>
    </row>
    <row r="26" spans="1:9" x14ac:dyDescent="0.25">
      <c r="A26" s="14" t="s">
        <v>131</v>
      </c>
      <c r="B26" s="14"/>
      <c r="C26" s="14"/>
      <c r="D26" s="14"/>
      <c r="E26" s="14"/>
      <c r="F26" s="14"/>
      <c r="G26" s="14" t="s">
        <v>132</v>
      </c>
      <c r="H26" s="14"/>
      <c r="I26" s="14"/>
    </row>
    <row r="27" spans="1:9" x14ac:dyDescent="0.25">
      <c r="A27" s="14"/>
      <c r="B27" s="14"/>
      <c r="G27" s="14"/>
      <c r="H27" s="14"/>
    </row>
  </sheetData>
  <mergeCells count="8">
    <mergeCell ref="A16:E16"/>
    <mergeCell ref="A5:I5"/>
    <mergeCell ref="A6:I6"/>
    <mergeCell ref="A7:I7"/>
    <mergeCell ref="A8:I8"/>
    <mergeCell ref="A9:I9"/>
    <mergeCell ref="A13:A15"/>
    <mergeCell ref="B13:B15"/>
  </mergeCells>
  <pageMargins left="0.23622047244094491" right="0.23622047244094491" top="0.43307086614173229" bottom="0.15748031496062992" header="0.31496062992125984" footer="0.31496062992125984"/>
  <pageSetup scale="75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6320BD-42AB-444A-824C-AC08BEB74A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EJECUCION PRESUPUESTARIA 2025</vt:lpstr>
      <vt:lpstr>NOMINA ASISTENCIA SOCIAL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2025-12-01T14:06:25Z</cp:lastPrinted>
  <dcterms:created xsi:type="dcterms:W3CDTF">2018-04-17T18:57:16Z</dcterms:created>
  <dcterms:modified xsi:type="dcterms:W3CDTF">2026-03-02T15:47:08Z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