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https://indocal.sharepoint.com/sites/Presupuesto/Documentos compartidos/Presupuesto/2026/2026/2026/PARA ENVIAR A CASILDA/"/>
    </mc:Choice>
  </mc:AlternateContent>
  <xr:revisionPtr revIDLastSave="419" documentId="11_C55EBE3B21A7F049E9B8BDFDC2B52B9E0DDD5975" xr6:coauthVersionLast="47" xr6:coauthVersionMax="47" xr10:uidLastSave="{67725BB8-ED15-4835-8218-B9968030F0C7}"/>
  <bookViews>
    <workbookView xWindow="-120" yWindow="-120" windowWidth="29040" windowHeight="15720" xr2:uid="{00000000-000D-0000-FFFF-FFFF00000000}"/>
  </bookViews>
  <sheets>
    <sheet name="EJECUCION PRESUPUESTARIA 2025" sheetId="9" r:id="rId1"/>
    <sheet name="NOMINA ASISTENCIA SOCIAL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66" i="9" l="1"/>
  <c r="E35" i="9"/>
  <c r="P36" i="9"/>
  <c r="F16" i="10"/>
  <c r="F14" i="10"/>
  <c r="F15" i="10"/>
  <c r="N35" i="9"/>
  <c r="N51" i="9"/>
  <c r="F13" i="10"/>
  <c r="D43" i="9" l="1"/>
  <c r="E43" i="9"/>
  <c r="F43" i="9"/>
  <c r="G43" i="9"/>
  <c r="H43" i="9"/>
  <c r="I43" i="9"/>
  <c r="J43" i="9"/>
  <c r="K43" i="9"/>
  <c r="L43" i="9"/>
  <c r="M43" i="9"/>
  <c r="N43" i="9"/>
  <c r="O43" i="9"/>
  <c r="C43" i="9"/>
  <c r="B43" i="9"/>
  <c r="H51" i="9"/>
  <c r="I35" i="9" l="1"/>
  <c r="B61" i="9" l="1"/>
  <c r="C61" i="9"/>
  <c r="P10" i="9" l="1"/>
  <c r="M15" i="9" l="1"/>
  <c r="K25" i="9"/>
  <c r="B15" i="9" l="1"/>
  <c r="P20" i="9" l="1"/>
  <c r="B9" i="9"/>
  <c r="B25" i="9"/>
  <c r="G15" i="9" l="1"/>
  <c r="G9" i="9"/>
  <c r="E78" i="9"/>
  <c r="F78" i="9"/>
  <c r="G78" i="9"/>
  <c r="H78" i="9"/>
  <c r="I78" i="9"/>
  <c r="J78" i="9"/>
  <c r="K78" i="9"/>
  <c r="L78" i="9"/>
  <c r="M78" i="9"/>
  <c r="N78" i="9"/>
  <c r="O78" i="9"/>
  <c r="E75" i="9"/>
  <c r="F75" i="9"/>
  <c r="G75" i="9"/>
  <c r="H75" i="9"/>
  <c r="I75" i="9"/>
  <c r="J75" i="9"/>
  <c r="K75" i="9"/>
  <c r="L75" i="9"/>
  <c r="M75" i="9"/>
  <c r="N75" i="9"/>
  <c r="O75" i="9"/>
  <c r="E69" i="9"/>
  <c r="F69" i="9"/>
  <c r="G69" i="9"/>
  <c r="H69" i="9"/>
  <c r="I69" i="9"/>
  <c r="J69" i="9"/>
  <c r="K69" i="9"/>
  <c r="L69" i="9"/>
  <c r="M69" i="9"/>
  <c r="N69" i="9"/>
  <c r="O69" i="9"/>
  <c r="E66" i="9"/>
  <c r="G66" i="9"/>
  <c r="H66" i="9"/>
  <c r="I66" i="9"/>
  <c r="J66" i="9"/>
  <c r="K66" i="9"/>
  <c r="L66" i="9"/>
  <c r="M66" i="9"/>
  <c r="N66" i="9"/>
  <c r="O66" i="9"/>
  <c r="E61" i="9"/>
  <c r="F61" i="9"/>
  <c r="G61" i="9"/>
  <c r="H61" i="9"/>
  <c r="I61" i="9"/>
  <c r="J61" i="9"/>
  <c r="K61" i="9"/>
  <c r="L61" i="9"/>
  <c r="M61" i="9"/>
  <c r="N61" i="9"/>
  <c r="O61" i="9"/>
  <c r="E51" i="9"/>
  <c r="F51" i="9"/>
  <c r="G51" i="9"/>
  <c r="I51" i="9"/>
  <c r="J51" i="9"/>
  <c r="K51" i="9"/>
  <c r="L51" i="9"/>
  <c r="M51" i="9"/>
  <c r="O51" i="9"/>
  <c r="G35" i="9"/>
  <c r="H35" i="9"/>
  <c r="J35" i="9"/>
  <c r="K35" i="9"/>
  <c r="L35" i="9"/>
  <c r="M35" i="9"/>
  <c r="O35" i="9"/>
  <c r="E25" i="9"/>
  <c r="F25" i="9"/>
  <c r="G25" i="9"/>
  <c r="H25" i="9"/>
  <c r="I25" i="9"/>
  <c r="J25" i="9"/>
  <c r="L25" i="9"/>
  <c r="M25" i="9"/>
  <c r="N25" i="9"/>
  <c r="O25" i="9"/>
  <c r="D35" i="9"/>
  <c r="D25" i="9"/>
  <c r="E15" i="9"/>
  <c r="F15" i="9"/>
  <c r="H15" i="9"/>
  <c r="I15" i="9"/>
  <c r="J15" i="9"/>
  <c r="K15" i="9"/>
  <c r="L15" i="9"/>
  <c r="N15" i="9"/>
  <c r="O15" i="9"/>
  <c r="F9" i="9"/>
  <c r="H9" i="9"/>
  <c r="I9" i="9"/>
  <c r="J9" i="9"/>
  <c r="K9" i="9"/>
  <c r="L9" i="9"/>
  <c r="M9" i="9"/>
  <c r="N9" i="9"/>
  <c r="O9" i="9"/>
  <c r="E9" i="9"/>
  <c r="P11" i="9"/>
  <c r="P12" i="9"/>
  <c r="P13" i="9"/>
  <c r="P14" i="9"/>
  <c r="P16" i="9"/>
  <c r="P17" i="9"/>
  <c r="P18" i="9"/>
  <c r="P19" i="9"/>
  <c r="P21" i="9"/>
  <c r="P22" i="9"/>
  <c r="P23" i="9"/>
  <c r="P24" i="9"/>
  <c r="P26" i="9"/>
  <c r="P27" i="9"/>
  <c r="P28" i="9"/>
  <c r="P29" i="9"/>
  <c r="P30" i="9"/>
  <c r="P31" i="9"/>
  <c r="P32" i="9"/>
  <c r="P33" i="9"/>
  <c r="P34" i="9"/>
  <c r="P37" i="9"/>
  <c r="P38" i="9"/>
  <c r="P39" i="9"/>
  <c r="P40" i="9"/>
  <c r="P41" i="9"/>
  <c r="P42" i="9"/>
  <c r="P44" i="9"/>
  <c r="P45" i="9"/>
  <c r="P46" i="9"/>
  <c r="P47" i="9"/>
  <c r="P48" i="9"/>
  <c r="P49" i="9"/>
  <c r="P50" i="9"/>
  <c r="P52" i="9"/>
  <c r="P53" i="9"/>
  <c r="P54" i="9"/>
  <c r="P55" i="9"/>
  <c r="P56" i="9"/>
  <c r="P57" i="9"/>
  <c r="P58" i="9"/>
  <c r="P59" i="9"/>
  <c r="P60" i="9"/>
  <c r="P62" i="9"/>
  <c r="P63" i="9"/>
  <c r="P64" i="9"/>
  <c r="P65" i="9"/>
  <c r="P67" i="9"/>
  <c r="P68" i="9"/>
  <c r="P70" i="9"/>
  <c r="P71" i="9"/>
  <c r="P72" i="9"/>
  <c r="P74" i="9"/>
  <c r="P76" i="9"/>
  <c r="P77" i="9"/>
  <c r="P79" i="9"/>
  <c r="P80" i="9"/>
  <c r="P81" i="9"/>
  <c r="P82" i="9"/>
  <c r="D78" i="9"/>
  <c r="D75" i="9"/>
  <c r="D51" i="9"/>
  <c r="D15" i="9"/>
  <c r="D9" i="9"/>
  <c r="D69" i="9"/>
  <c r="D66" i="9"/>
  <c r="D61" i="9"/>
  <c r="N73" i="9" l="1"/>
  <c r="N84" i="9" s="1"/>
  <c r="E73" i="9"/>
  <c r="P9" i="9"/>
  <c r="O83" i="9"/>
  <c r="K83" i="9"/>
  <c r="G83" i="9"/>
  <c r="P35" i="9"/>
  <c r="P15" i="9"/>
  <c r="M83" i="9"/>
  <c r="I83" i="9"/>
  <c r="E83" i="9"/>
  <c r="P66" i="9"/>
  <c r="D83" i="9"/>
  <c r="K73" i="9"/>
  <c r="N83" i="9"/>
  <c r="J83" i="9"/>
  <c r="F83" i="9"/>
  <c r="J73" i="9"/>
  <c r="O73" i="9"/>
  <c r="L73" i="9"/>
  <c r="H73" i="9"/>
  <c r="M73" i="9"/>
  <c r="I73" i="9"/>
  <c r="L83" i="9"/>
  <c r="H83" i="9"/>
  <c r="G73" i="9"/>
  <c r="P69" i="9"/>
  <c r="F73" i="9"/>
  <c r="P25" i="9"/>
  <c r="P78" i="9"/>
  <c r="P75" i="9"/>
  <c r="P61" i="9"/>
  <c r="P51" i="9"/>
  <c r="P43" i="9"/>
  <c r="D73" i="9"/>
  <c r="C78" i="9"/>
  <c r="C83" i="9" s="1"/>
  <c r="B78" i="9"/>
  <c r="B83" i="9" s="1"/>
  <c r="C69" i="9"/>
  <c r="B69" i="9"/>
  <c r="B66" i="9"/>
  <c r="C51" i="9"/>
  <c r="B51" i="9"/>
  <c r="C35" i="9"/>
  <c r="B35" i="9"/>
  <c r="C25" i="9"/>
  <c r="C15" i="9"/>
  <c r="C9" i="9"/>
  <c r="B73" i="9" l="1"/>
  <c r="B84" i="9" s="1"/>
  <c r="C73" i="9"/>
  <c r="C84" i="9" s="1"/>
  <c r="O84" i="9"/>
  <c r="G84" i="9"/>
  <c r="I84" i="9"/>
  <c r="M84" i="9"/>
  <c r="J84" i="9"/>
  <c r="K84" i="9"/>
  <c r="E84" i="9"/>
  <c r="H84" i="9"/>
  <c r="P83" i="9"/>
  <c r="F84" i="9"/>
  <c r="L84" i="9"/>
  <c r="D84" i="9"/>
  <c r="P73" i="9"/>
  <c r="P84" i="9" l="1"/>
</calcChain>
</file>

<file path=xl/sharedStrings.xml><?xml version="1.0" encoding="utf-8"?>
<sst xmlns="http://schemas.openxmlformats.org/spreadsheetml/2006/main" count="150" uniqueCount="146">
  <si>
    <t>MINISTERIO DE INDUSTRIA COMERCIO Y MIPYMES</t>
  </si>
  <si>
    <t xml:space="preserve">INSTITUTO DOMINICANO PARA LA CALIDAD </t>
  </si>
  <si>
    <t xml:space="preserve">Ejecución de Gastos y Aplicaciones Financieras </t>
  </si>
  <si>
    <t>En RD$</t>
  </si>
  <si>
    <t>DEVENGADO</t>
  </si>
  <si>
    <t>Detalle</t>
  </si>
  <si>
    <t>Presupuesto Aprobado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</si>
  <si>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</si>
  <si>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</si>
  <si>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</si>
  <si>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</si>
  <si>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</si>
  <si>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</si>
  <si>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</si>
  <si>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</si>
  <si>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</si>
  <si>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 xml:space="preserve">Octubre </t>
  </si>
  <si>
    <t>Noviembre</t>
  </si>
  <si>
    <t>Diciembre</t>
  </si>
  <si>
    <t xml:space="preserve">Total </t>
  </si>
  <si>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</si>
  <si>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</si>
  <si>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</si>
  <si>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</si>
  <si>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</si>
  <si>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</si>
  <si>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</si>
  <si>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</si>
  <si>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</si>
  <si>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</si>
  <si>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</si>
  <si>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</si>
  <si>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</si>
  <si>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</si>
  <si>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</si>
  <si>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</si>
  <si>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</si>
  <si>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</si>
  <si>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</si>
  <si>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</si>
  <si>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</si>
  <si>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</si>
  <si>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</si>
  <si>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</si>
  <si>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</si>
  <si>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</si>
  <si>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</si>
  <si>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</si>
  <si>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</si>
  <si>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</si>
  <si>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</si>
  <si>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</si>
  <si>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</si>
  <si>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</si>
  <si>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</si>
  <si>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</si>
  <si>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</si>
  <si>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</si>
  <si>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</si>
  <si>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</si>
  <si>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2.5.5 - TRANSFERENCIAS DE CAPITAL A INSTITUCIONES PÚBLICAS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</si>
  <si>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</si>
  <si>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</si>
  <si>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</si>
  <si>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</si>
  <si>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EDUCACIONAL Y RECREATIVO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</si>
  <si>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</si>
  <si>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</si>
  <si>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</si>
  <si>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</si>
  <si>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BIÓLOGICOS CULTIVABLES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</si>
  <si>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</si>
  <si>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</si>
  <si>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</si>
  <si>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</si>
  <si>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</si>
  <si>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</si>
  <si>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</si>
  <si>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</si>
  <si>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</si>
  <si>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</si>
  <si>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</si>
  <si>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</si>
  <si>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</si>
  <si>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</si>
  <si>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Gastos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</si>
  <si>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</si>
  <si>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</si>
  <si>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</si>
  <si>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</si>
  <si>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</si>
  <si>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</si>
  <si>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</si>
  <si>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</si>
  <si>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</si>
  <si>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TOTAL APLICACIONES FINANCIERAS</t>
  </si>
  <si>
    <t>TOTAL GASTOS Y APLICACIONES FINANCIERAS</t>
  </si>
  <si>
    <t>NOTAS:</t>
  </si>
  <si>
    <t xml:space="preserve">1. Gasto devengado. </t>
  </si>
  <si>
    <t xml:space="preserve">2. Se presenta el gasto por mes; cada mes se debe actualizar el gasto devengado de los meses anteriores. </t>
  </si>
  <si>
    <t xml:space="preserve">3. Se presenta la clasificación objetal del gasto al nivel de cuenta. </t>
  </si>
  <si>
    <t>Preparado por:</t>
  </si>
  <si>
    <t xml:space="preserve">Revisado por: </t>
  </si>
  <si>
    <t>4. Fecha de imputación: último día del mes analizado</t>
  </si>
  <si>
    <t xml:space="preserve">Maria Ogando </t>
  </si>
  <si>
    <t>5.Fuente  Reporte del -SIGEF</t>
  </si>
  <si>
    <t>Presupuesto Vigente</t>
  </si>
  <si>
    <t>Elaine Grullat</t>
  </si>
  <si>
    <t>Enc. Interina Dpto. Presupuesto</t>
  </si>
  <si>
    <t>Directora interina Direccion Financiera</t>
  </si>
  <si>
    <t>Año 2025</t>
  </si>
  <si>
    <t xml:space="preserve">MINISTERIO DE INDUSTRIA COMERCIO Y MIPYMES </t>
  </si>
  <si>
    <t>INSTITUTO DOMINICANO PARA LA CALIDAD -INDOCAL-</t>
  </si>
  <si>
    <t>Nómina de Beneficiarios de Asistencia Social</t>
  </si>
  <si>
    <t>Valores en RD$</t>
  </si>
  <si>
    <t>Concepto</t>
  </si>
  <si>
    <t>Nombre del programa</t>
  </si>
  <si>
    <t>Subsidio o beneficio</t>
  </si>
  <si>
    <t>Fecha de otorgamiento</t>
  </si>
  <si>
    <t>Monto</t>
  </si>
  <si>
    <t>Montos globales asignados</t>
  </si>
  <si>
    <t>Periodo o plazo de postulacón</t>
  </si>
  <si>
    <t>Criterios de evacuación y asignación</t>
  </si>
  <si>
    <t>Objetivos del subsidio o beneficio</t>
  </si>
  <si>
    <t>Ayudas y donaciones programadas a hogares y personas</t>
  </si>
  <si>
    <t>Administración de contribuciones especiales</t>
  </si>
  <si>
    <t xml:space="preserve">             Total   Ayudas y donaciones programadas a hogares y personas</t>
  </si>
  <si>
    <t>Fuente: SIGEF</t>
  </si>
  <si>
    <t>Autorizado por :</t>
  </si>
  <si>
    <t>Preparado Por:</t>
  </si>
  <si>
    <t xml:space="preserve">Elaine Grullat </t>
  </si>
  <si>
    <t>Enc.  Interina Dpto. Presupuesto</t>
  </si>
  <si>
    <t>Directora Financiera</t>
  </si>
  <si>
    <t>Pontificia Universidad Católica Madre y Maestra</t>
  </si>
  <si>
    <t>Septiembre, octubre y diciembre 2025</t>
  </si>
  <si>
    <t>Colaboración 80% del costo total de la maestria</t>
  </si>
  <si>
    <t>Colaboración 60% del costo total de la maestria</t>
  </si>
  <si>
    <t>Colaboración 40% del costo total de la maestria</t>
  </si>
  <si>
    <t>Universidad Nacional Pedro Henriquez Ureña</t>
  </si>
  <si>
    <r>
      <t xml:space="preserve">PAGO MAESTRIA EN CONTRATACION PUBLICAS ESTRATEGICA DEL </t>
    </r>
    <r>
      <rPr>
        <b/>
        <sz val="11"/>
        <color theme="1"/>
        <rFont val="Calibri"/>
        <family val="2"/>
        <scheme val="minor"/>
      </rPr>
      <t>SRA. HEIMY SUGEIDY URIBE BRITO, DIRECTORA ADMINISTRATIV</t>
    </r>
    <r>
      <rPr>
        <sz val="11"/>
        <color theme="1"/>
        <rFont val="Calibri"/>
        <family val="2"/>
        <scheme val="minor"/>
      </rPr>
      <t xml:space="preserve">A DE ESTE INDOCAL. </t>
    </r>
  </si>
  <si>
    <r>
      <t>PAGO  MAESTRIA EN CONTRATACION PUBLICAS ESTRATEGICA DEL S</t>
    </r>
    <r>
      <rPr>
        <b/>
        <sz val="11"/>
        <color theme="1"/>
        <rFont val="Calibri"/>
        <family val="2"/>
        <scheme val="minor"/>
      </rPr>
      <t>R. MICHEL ALBERLT DIAZ MARTINEZ, ANALISTA DPTO. COMPRAS</t>
    </r>
    <r>
      <rPr>
        <sz val="11"/>
        <color theme="1"/>
        <rFont val="Calibri"/>
        <family val="2"/>
        <scheme val="minor"/>
      </rPr>
      <t xml:space="preserve"> DE ESTE INDOCAL.</t>
    </r>
  </si>
  <si>
    <r>
      <t xml:space="preserve">PAGO MAESTRIA EN GESTION DE COMPRA Y CONTRATAIONES PUBLICAS DEL </t>
    </r>
    <r>
      <rPr>
        <b/>
        <sz val="11"/>
        <color theme="1"/>
        <rFont val="Calibri"/>
        <family val="2"/>
        <scheme val="minor"/>
      </rPr>
      <t>SR. PABLO LEOBARDO MEJIA MEJIA, ENCARGADO DPTO. COMPRAS</t>
    </r>
    <r>
      <rPr>
        <sz val="11"/>
        <color theme="1"/>
        <rFont val="Calibri"/>
        <family val="2"/>
        <scheme val="minor"/>
      </rPr>
      <t xml:space="preserve"> DE ESTE INDOCAL. </t>
    </r>
  </si>
  <si>
    <t>Fecha de imputación: hasta el 30 de noviembre del 2025</t>
  </si>
  <si>
    <t>Año 2026</t>
  </si>
  <si>
    <t>6. Fecha de registro: desde el 01 de enero del 2026</t>
  </si>
  <si>
    <t>7. Fecha de imputación: hasta el 31 de enero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</si>
</sst>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rgb="FF000000"/>
      <name val="Calibri"/>
      <family val="2"/>
      <scheme val="minor"/>
    </font>
    <font>
      <sz val="11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39997558519241921"/>
        <bgColor theme="4" tint="0.79998168889431442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BC2E6"/>
        <bgColor rgb="FF000000"/>
      </patternFill>
    </fill>
    <fill>
      <patternFill patternType="solid">
        <fgColor theme="0"/>
        <bgColor rgb="FF000000"/>
      </patternFill>
    </fill>
  </fills>
  <borders count="1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63">
    <xf numFmtId="0" fontId="0" fillId="0" borderId="0" xfId="0"/>
    <xf numFmtId="4" fontId="0" fillId="0" borderId="0" xfId="0" applyNumberFormat="1"/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164" fontId="1" fillId="0" borderId="0" xfId="1" applyFont="1" applyBorder="1" applyAlignment="1">
      <alignment horizontal="left" vertical="center" wrapText="1"/>
    </xf>
    <xf numFmtId="0" fontId="0" fillId="0" borderId="0" xfId="0" applyAlignment="1">
      <alignment horizontal="left" vertical="center" wrapText="1" indent="2"/>
    </xf>
    <xf numFmtId="0" fontId="1" fillId="2" borderId="0" xfId="0" applyFont="1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3" xfId="0" applyFont="1" applyFill="1" applyBorder="1" applyAlignment="1">
      <alignment vertical="center" wrapText="1"/>
    </xf>
    <xf numFmtId="0" fontId="6" fillId="0" borderId="0" xfId="0" applyFont="1"/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5" fillId="0" borderId="0" xfId="0" applyFont="1"/>
    <xf numFmtId="164" fontId="0" fillId="0" borderId="0" xfId="0" applyNumberFormat="1"/>
    <xf numFmtId="164" fontId="1" fillId="0" borderId="0" xfId="1" applyFont="1" applyBorder="1" applyAlignment="1">
      <alignment vertical="center" wrapText="1"/>
    </xf>
    <xf numFmtId="164" fontId="1" fillId="0" borderId="0" xfId="0" applyNumberFormat="1" applyFont="1"/>
    <xf numFmtId="164" fontId="0" fillId="0" borderId="0" xfId="0" applyNumberFormat="1" applyAlignment="1">
      <alignment vertical="center" wrapText="1"/>
    </xf>
    <xf numFmtId="164" fontId="1" fillId="0" borderId="0" xfId="0" applyNumberFormat="1" applyFont="1" applyAlignment="1">
      <alignment vertical="center" wrapText="1"/>
    </xf>
    <xf numFmtId="164" fontId="1" fillId="2" borderId="0" xfId="0" applyNumberFormat="1" applyFont="1" applyFill="1" applyAlignment="1">
      <alignment vertical="center" wrapText="1"/>
    </xf>
    <xf numFmtId="164" fontId="1" fillId="5" borderId="0" xfId="0" applyNumberFormat="1" applyFont="1" applyFill="1"/>
    <xf numFmtId="164" fontId="0" fillId="5" borderId="0" xfId="0" applyNumberFormat="1" applyFill="1"/>
    <xf numFmtId="164" fontId="1" fillId="3" borderId="0" xfId="0" applyNumberFormat="1" applyFont="1" applyFill="1" applyAlignment="1">
      <alignment horizontal="left" wrapText="1"/>
    </xf>
    <xf numFmtId="164" fontId="1" fillId="3" borderId="0" xfId="0" applyNumberFormat="1" applyFont="1" applyFill="1" applyAlignment="1">
      <alignment horizontal="right" wrapText="1"/>
    </xf>
    <xf numFmtId="164" fontId="1" fillId="4" borderId="0" xfId="0" applyNumberFormat="1" applyFont="1" applyFill="1"/>
    <xf numFmtId="164" fontId="0" fillId="0" borderId="0" xfId="0" applyNumberFormat="1" applyAlignment="1">
      <alignment wrapText="1"/>
    </xf>
    <xf numFmtId="0" fontId="0" fillId="0" borderId="0" xfId="0" applyAlignment="1">
      <alignment horizontal="left" wrapText="1" indent="2"/>
    </xf>
    <xf numFmtId="0" fontId="9" fillId="0" borderId="0" xfId="0" applyFont="1" applyAlignment="1">
      <alignment horizontal="center"/>
    </xf>
    <xf numFmtId="0" fontId="6" fillId="6" borderId="4" xfId="0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  <xf numFmtId="0" fontId="6" fillId="6" borderId="6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>
      <alignment horizontal="center" vertical="center" wrapText="1"/>
    </xf>
    <xf numFmtId="14" fontId="5" fillId="7" borderId="7" xfId="0" applyNumberFormat="1" applyFont="1" applyFill="1" applyBorder="1" applyAlignment="1">
      <alignment horizontal="center" vertical="center" wrapText="1"/>
    </xf>
    <xf numFmtId="4" fontId="5" fillId="7" borderId="7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4" fontId="6" fillId="0" borderId="11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0" fontId="5" fillId="0" borderId="12" xfId="0" applyFont="1" applyBorder="1"/>
    <xf numFmtId="0" fontId="5" fillId="0" borderId="13" xfId="0" applyFont="1" applyBorder="1"/>
    <xf numFmtId="0" fontId="10" fillId="0" borderId="0" xfId="0" applyFont="1"/>
    <xf numFmtId="0" fontId="11" fillId="0" borderId="0" xfId="0" applyFont="1"/>
    <xf numFmtId="0" fontId="11" fillId="0" borderId="0" xfId="0" applyFont="1" applyAlignment="1">
      <alignment horizontal="left"/>
    </xf>
    <xf numFmtId="0" fontId="12" fillId="0" borderId="0" xfId="0" applyFont="1"/>
    <xf numFmtId="0" fontId="13" fillId="0" borderId="0" xfId="0" applyFont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8" xfId="0" applyFont="1" applyBorder="1" applyAlignment="1">
      <alignment horizontal="right" vertical="center" wrapText="1"/>
    </xf>
    <xf numFmtId="0" fontId="8" fillId="0" borderId="9" xfId="0" applyFont="1" applyBorder="1" applyAlignment="1">
      <alignment horizontal="right" vertical="center" wrapText="1"/>
    </xf>
    <xf numFmtId="0" fontId="8" fillId="0" borderId="10" xfId="0" applyFont="1" applyBorder="1" applyAlignment="1">
      <alignment horizontal="right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5" fillId="0" borderId="7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595312</xdr:colOff>
      <xdr:row>1</xdr:row>
      <xdr:rowOff>150811</xdr:rowOff>
    </xdr:from>
    <xdr:to>
      <xdr:col>15</xdr:col>
      <xdr:colOff>808037</xdr:colOff>
      <xdr:row>3</xdr:row>
      <xdr:rowOff>203994</xdr:rowOff>
    </xdr:to>
    <xdr:pic>
      <xdr:nvPicPr>
        <xdr:cNvPr id="2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8907125" y="388936"/>
          <a:ext cx="1034256" cy="54133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1476374</xdr:colOff>
      <xdr:row>0</xdr:row>
      <xdr:rowOff>133350</xdr:rowOff>
    </xdr:from>
    <xdr:to>
      <xdr:col>0</xdr:col>
      <xdr:colOff>2324099</xdr:colOff>
      <xdr:row>5</xdr:row>
      <xdr:rowOff>9525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1476374" y="133350"/>
          <a:ext cx="847725" cy="1009650"/>
        </a:xfrm>
        <a:prstGeom prst="rect">
          <a:avLst/>
        </a:prstGeom>
        <a:noFill/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552450</xdr:colOff>
      <xdr:row>3</xdr:row>
      <xdr:rowOff>47625</xdr:rowOff>
    </xdr:from>
    <xdr:to>
      <xdr:col>1</xdr:col>
      <xdr:colOff>771525</xdr:colOff>
      <xdr:row>8</xdr:row>
      <xdr:rowOff>104775</xdr:rowOff>
    </xdr:to>
    <xdr:pic>
      <xdr:nvPicPr>
        <xdr:cNvPr id="4" name="Picture 2" descr="https://micm.gob.do/images/headers/logo.png">
          <a:extLst>
            <a:ext uri="{FF2B5EF4-FFF2-40B4-BE49-F238E27FC236}">
              <a16:creationId xmlns:a16="http://schemas.microsoft.com/office/drawing/2014/main" id="{4C91C50C-A697-41C1-9C9D-5C73C6EE3F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2450" y="619125"/>
          <a:ext cx="1257300" cy="1162050"/>
        </a:xfrm>
        <a:prstGeom prst="rect">
          <a:avLst/>
        </a:prstGeom>
        <a:noFill/>
      </xdr:spPr>
    </xdr:pic>
    <xdr:clientData/>
  </xdr:twoCellAnchor>
  <xdr:twoCellAnchor>
    <xdr:from>
      <xdr:col>7</xdr:col>
      <xdr:colOff>1085849</xdr:colOff>
      <xdr:row>4</xdr:row>
      <xdr:rowOff>133349</xdr:rowOff>
    </xdr:from>
    <xdr:to>
      <xdr:col>8</xdr:col>
      <xdr:colOff>1419224</xdr:colOff>
      <xdr:row>9</xdr:row>
      <xdr:rowOff>0</xdr:rowOff>
    </xdr:to>
    <xdr:pic>
      <xdr:nvPicPr>
        <xdr:cNvPr id="5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51882B17-39A5-4455-8698-D6B6B598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029574" y="895349"/>
          <a:ext cx="1438275" cy="98107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"/>
  <sheetViews>
    <sheetView tabSelected="1" topLeftCell="A63" zoomScale="83" zoomScaleNormal="83" zoomScaleSheetLayoutView="40" workbookViewId="0">
      <selection activeCell="E90" sqref="E90"/>
    </sheetView>
  </sheetViews>
  <sheetFormatPr baseColWidth="10" defaultColWidth="9.140625" defaultRowHeight="15" x14ac:dyDescent="0.25"/>
  <cols>
    <col min="1" max="1" width="66.42578125" customWidth="1"/>
    <col min="2" max="2" width="16.28515625" customWidth="1"/>
    <col min="3" max="3" width="15.7109375" customWidth="1"/>
    <col min="4" max="4" width="15" customWidth="1"/>
    <col min="5" max="5" width="15.7109375" customWidth="1"/>
    <col min="6" max="6" width="14.85546875" customWidth="1"/>
    <col min="7" max="7" width="15.28515625" customWidth="1"/>
    <col min="8" max="8" width="16.28515625" customWidth="1"/>
    <col min="9" max="9" width="14.85546875" customWidth="1"/>
    <col min="10" max="10" width="15" customWidth="1"/>
    <col min="11" max="11" width="15.42578125" customWidth="1"/>
    <col min="12" max="12" width="14.85546875" customWidth="1"/>
    <col min="13" max="13" width="15.28515625" customWidth="1"/>
    <col min="14" max="14" width="15.140625" customWidth="1"/>
    <col min="15" max="15" width="15.42578125" customWidth="1"/>
    <col min="16" max="16" width="15.7109375" customWidth="1"/>
  </cols>
  <sheetData>
    <row r="1" spans="1:16" ht="18.75" customHeight="1" x14ac:dyDescent="0.25">
      <c r="A1" s="51" t="s">
        <v>0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</row>
    <row r="2" spans="1:16" ht="18" customHeight="1" x14ac:dyDescent="0.25">
      <c r="A2" s="51" t="s">
        <v>1</v>
      </c>
      <c r="B2" s="51"/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</row>
    <row r="3" spans="1:16" ht="20.25" customHeight="1" x14ac:dyDescent="0.25">
      <c r="A3" s="51" t="s">
        <v>143</v>
      </c>
      <c r="B3" s="51"/>
      <c r="C3" s="51"/>
      <c r="D3" s="51"/>
      <c r="E3" s="51"/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</row>
    <row r="4" spans="1:16" ht="18" customHeight="1" x14ac:dyDescent="0.25">
      <c r="A4" s="50" t="s">
        <v>2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</row>
    <row r="5" spans="1:16" ht="14.25" customHeight="1" thickBot="1" x14ac:dyDescent="0.3">
      <c r="A5" s="52" t="s">
        <v>3</v>
      </c>
      <c r="B5" s="52"/>
      <c r="C5" s="52"/>
      <c r="D5" s="52"/>
      <c r="E5" s="52"/>
      <c r="F5" s="52"/>
      <c r="G5" s="52"/>
      <c r="H5" s="52"/>
      <c r="I5" s="52"/>
      <c r="J5" s="52"/>
      <c r="K5" s="52"/>
      <c r="L5" s="52"/>
      <c r="M5" s="52"/>
      <c r="N5" s="52"/>
      <c r="O5" s="52"/>
      <c r="P5" s="52"/>
    </row>
    <row r="6" spans="1:16" ht="18" customHeight="1" thickBot="1" x14ac:dyDescent="0.3">
      <c r="D6" s="47" t="s">
        <v>4</v>
      </c>
      <c r="E6" s="48"/>
      <c r="F6" s="48"/>
      <c r="G6" s="48"/>
      <c r="H6" s="48"/>
      <c r="I6" s="48"/>
      <c r="J6" s="48"/>
      <c r="K6" s="48"/>
      <c r="L6" s="48"/>
      <c r="M6" s="48"/>
      <c r="N6" s="48"/>
      <c r="O6" s="49"/>
    </row>
    <row r="7" spans="1:16" ht="30.75" customHeight="1" thickBot="1" x14ac:dyDescent="0.3">
      <c r="A7" s="10" t="s">
        <v>5</v>
      </c>
      <c r="B7" s="2" t="s">
        <v>6</v>
      </c>
      <c r="C7" s="3" t="s">
        <v>106</v>
      </c>
      <c r="D7" s="3" t="s">
        <v>7</v>
      </c>
      <c r="E7" s="2" t="s">
        <v>8</v>
      </c>
      <c r="F7" s="2" t="s">
        <v>9</v>
      </c>
      <c r="G7" s="2" t="s">
        <v>10</v>
      </c>
      <c r="H7" s="2" t="s">
        <v>11</v>
      </c>
      <c r="I7" s="2" t="s">
        <v>12</v>
      </c>
      <c r="J7" s="2" t="s">
        <v>13</v>
      </c>
      <c r="K7" s="2" t="s">
        <v>14</v>
      </c>
      <c r="L7" s="2" t="s">
        <v>15</v>
      </c>
      <c r="M7" s="2" t="s">
        <v>16</v>
      </c>
      <c r="N7" s="2" t="s">
        <v>17</v>
      </c>
      <c r="O7" s="2" t="s">
        <v>18</v>
      </c>
      <c r="P7" s="3" t="s">
        <v>19</v>
      </c>
    </row>
    <row r="8" spans="1:16" x14ac:dyDescent="0.25">
      <c r="A8" s="4" t="s">
        <v>20</v>
      </c>
      <c r="B8" s="5"/>
      <c r="C8" s="5"/>
      <c r="D8" s="1"/>
    </row>
    <row r="9" spans="1:16" x14ac:dyDescent="0.25">
      <c r="A9" s="4" t="s">
        <v>21</v>
      </c>
      <c r="B9" s="16">
        <f>SUM(B10:B14)</f>
        <v>326369343</v>
      </c>
      <c r="C9" s="16">
        <f>SUM(C10:C14)</f>
        <v>326369343</v>
      </c>
      <c r="D9" s="17">
        <f>+D10+D11+D12+D13+D14</f>
        <v>20903627.729999997</v>
      </c>
      <c r="E9" s="17">
        <f>+E10+E11+E12+E13+E14</f>
        <v>0</v>
      </c>
      <c r="F9" s="17">
        <f t="shared" ref="F9:O9" si="0">+F10+F11+F12+F13+F14</f>
        <v>0</v>
      </c>
      <c r="G9" s="17">
        <f>+G10+G11+G12+G13+G14</f>
        <v>0</v>
      </c>
      <c r="H9" s="17">
        <f t="shared" si="0"/>
        <v>0</v>
      </c>
      <c r="I9" s="17">
        <f t="shared" si="0"/>
        <v>0</v>
      </c>
      <c r="J9" s="17">
        <f t="shared" si="0"/>
        <v>0</v>
      </c>
      <c r="K9" s="17">
        <f t="shared" si="0"/>
        <v>0</v>
      </c>
      <c r="L9" s="17">
        <f t="shared" si="0"/>
        <v>0</v>
      </c>
      <c r="M9" s="17">
        <f t="shared" si="0"/>
        <v>0</v>
      </c>
      <c r="N9" s="17">
        <f t="shared" si="0"/>
        <v>0</v>
      </c>
      <c r="O9" s="17">
        <f t="shared" si="0"/>
        <v>0</v>
      </c>
      <c r="P9" s="17">
        <f>+D9+E9+F9+G9+H9+I9+J9+K9+L9+M9+N9+O9</f>
        <v>20903627.729999997</v>
      </c>
    </row>
    <row r="10" spans="1:16" x14ac:dyDescent="0.25">
      <c r="A10" s="6" t="s">
        <v>22</v>
      </c>
      <c r="B10" s="18">
        <v>228218039</v>
      </c>
      <c r="C10" s="18">
        <v>228218039</v>
      </c>
      <c r="D10" s="15">
        <v>17315462.329999998</v>
      </c>
      <c r="E10" s="18">
        <v>0</v>
      </c>
      <c r="F10" s="15">
        <v>0</v>
      </c>
      <c r="G10" s="15">
        <v>0</v>
      </c>
      <c r="H10" s="15">
        <v>0</v>
      </c>
      <c r="I10" s="15">
        <v>0</v>
      </c>
      <c r="J10" s="15">
        <v>0</v>
      </c>
      <c r="K10" s="15">
        <v>0</v>
      </c>
      <c r="L10" s="15">
        <v>0</v>
      </c>
      <c r="M10" s="15">
        <v>0</v>
      </c>
      <c r="N10" s="15">
        <v>0</v>
      </c>
      <c r="O10" s="15">
        <v>0</v>
      </c>
      <c r="P10" s="15">
        <f>+D10+E10+F10+G10+H10+I10+J10+K10+L10+M10+N10+O10</f>
        <v>17315462.329999998</v>
      </c>
    </row>
    <row r="11" spans="1:16" x14ac:dyDescent="0.25">
      <c r="A11" s="6" t="s">
        <v>23</v>
      </c>
      <c r="B11" s="18">
        <v>64399000</v>
      </c>
      <c r="C11" s="18">
        <v>64399000</v>
      </c>
      <c r="D11" s="15">
        <v>944000</v>
      </c>
      <c r="E11" s="15">
        <v>0</v>
      </c>
      <c r="F11" s="15">
        <v>0</v>
      </c>
      <c r="G11" s="15">
        <v>0</v>
      </c>
      <c r="H11" s="15">
        <v>0</v>
      </c>
      <c r="I11" s="15">
        <v>0</v>
      </c>
      <c r="J11" s="15">
        <v>0</v>
      </c>
      <c r="K11" s="15">
        <v>0</v>
      </c>
      <c r="L11" s="15">
        <v>0</v>
      </c>
      <c r="M11" s="15">
        <v>0</v>
      </c>
      <c r="N11" s="15">
        <v>0</v>
      </c>
      <c r="O11" s="15">
        <v>0</v>
      </c>
      <c r="P11" s="15">
        <f t="shared" ref="P11:P73" si="1">+D11+E11+F11+G11+H11+I11+J11+K11+L11+M11+N11+O11</f>
        <v>944000</v>
      </c>
    </row>
    <row r="12" spans="1:16" ht="18" customHeight="1" x14ac:dyDescent="0.25">
      <c r="A12" s="6" t="s">
        <v>24</v>
      </c>
      <c r="B12" s="18">
        <v>432000</v>
      </c>
      <c r="C12" s="18">
        <v>432000</v>
      </c>
      <c r="D12" s="15">
        <v>0</v>
      </c>
      <c r="E12" s="15">
        <v>0</v>
      </c>
      <c r="F12" s="15">
        <v>0</v>
      </c>
      <c r="G12" s="15">
        <v>0</v>
      </c>
      <c r="H12" s="15">
        <v>0</v>
      </c>
      <c r="I12" s="15">
        <v>0</v>
      </c>
      <c r="J12" s="15">
        <v>0</v>
      </c>
      <c r="K12" s="15">
        <v>0</v>
      </c>
      <c r="L12" s="15">
        <v>0</v>
      </c>
      <c r="M12" s="15">
        <v>0</v>
      </c>
      <c r="N12" s="15">
        <v>0</v>
      </c>
      <c r="O12" s="15">
        <v>0</v>
      </c>
      <c r="P12" s="15">
        <f t="shared" si="1"/>
        <v>0</v>
      </c>
    </row>
    <row r="13" spans="1:16" ht="17.25" customHeight="1" x14ac:dyDescent="0.25">
      <c r="A13" s="6" t="s">
        <v>25</v>
      </c>
      <c r="B13" s="18">
        <v>0</v>
      </c>
      <c r="C13" s="15">
        <v>0</v>
      </c>
      <c r="D13" s="15">
        <v>0</v>
      </c>
      <c r="E13" s="15">
        <v>0</v>
      </c>
      <c r="F13" s="15">
        <v>0</v>
      </c>
      <c r="G13" s="15">
        <v>0</v>
      </c>
      <c r="H13" s="15">
        <v>0</v>
      </c>
      <c r="I13" s="15">
        <v>0</v>
      </c>
      <c r="J13" s="15">
        <v>0</v>
      </c>
      <c r="K13" s="15">
        <v>0</v>
      </c>
      <c r="L13" s="15">
        <v>0</v>
      </c>
      <c r="M13" s="15">
        <v>0</v>
      </c>
      <c r="N13" s="15">
        <v>0</v>
      </c>
      <c r="O13" s="15">
        <v>0</v>
      </c>
      <c r="P13" s="15">
        <f t="shared" si="1"/>
        <v>0</v>
      </c>
    </row>
    <row r="14" spans="1:16" x14ac:dyDescent="0.25">
      <c r="A14" s="6" t="s">
        <v>26</v>
      </c>
      <c r="B14" s="18">
        <v>33320304</v>
      </c>
      <c r="C14" s="18">
        <v>33320304</v>
      </c>
      <c r="D14" s="15">
        <v>2644165.4</v>
      </c>
      <c r="E14" s="15">
        <v>0</v>
      </c>
      <c r="F14" s="15">
        <v>0</v>
      </c>
      <c r="G14" s="15">
        <v>0</v>
      </c>
      <c r="H14" s="15">
        <v>0</v>
      </c>
      <c r="I14" s="15">
        <v>0</v>
      </c>
      <c r="J14" s="15">
        <v>0</v>
      </c>
      <c r="K14" s="15">
        <v>0</v>
      </c>
      <c r="L14" s="15">
        <v>0</v>
      </c>
      <c r="M14" s="15">
        <v>0</v>
      </c>
      <c r="N14" s="15">
        <v>0</v>
      </c>
      <c r="O14" s="15">
        <v>0</v>
      </c>
      <c r="P14" s="15">
        <f t="shared" si="1"/>
        <v>2644165.4</v>
      </c>
    </row>
    <row r="15" spans="1:16" x14ac:dyDescent="0.25">
      <c r="A15" s="4" t="s">
        <v>27</v>
      </c>
      <c r="B15" s="19">
        <f>SUM(B16:B24)</f>
        <v>75606343</v>
      </c>
      <c r="C15" s="19">
        <f>SUM(C16:C24)</f>
        <v>75606343</v>
      </c>
      <c r="D15" s="17">
        <f>+D16+D17+D18+D19+D20+D21+D22+D23+D24</f>
        <v>6100682.5099999988</v>
      </c>
      <c r="E15" s="17">
        <f t="shared" ref="E15:O15" si="2">+E16+E17+E18+E19+E20+E21+E22+E23+E24</f>
        <v>0</v>
      </c>
      <c r="F15" s="17">
        <f t="shared" si="2"/>
        <v>0</v>
      </c>
      <c r="G15" s="17">
        <f t="shared" si="2"/>
        <v>0</v>
      </c>
      <c r="H15" s="17">
        <f t="shared" si="2"/>
        <v>0</v>
      </c>
      <c r="I15" s="17">
        <f t="shared" si="2"/>
        <v>0</v>
      </c>
      <c r="J15" s="17">
        <f t="shared" si="2"/>
        <v>0</v>
      </c>
      <c r="K15" s="17">
        <f t="shared" si="2"/>
        <v>0</v>
      </c>
      <c r="L15" s="17">
        <f t="shared" si="2"/>
        <v>0</v>
      </c>
      <c r="M15" s="17">
        <f t="shared" si="2"/>
        <v>0</v>
      </c>
      <c r="N15" s="17">
        <f t="shared" si="2"/>
        <v>0</v>
      </c>
      <c r="O15" s="17">
        <f t="shared" si="2"/>
        <v>0</v>
      </c>
      <c r="P15" s="17">
        <f>+D15+E15+F15+G15+H15+I15+J15+K15+L15+M15+N15+O15</f>
        <v>6100682.5099999988</v>
      </c>
    </row>
    <row r="16" spans="1:16" x14ac:dyDescent="0.25">
      <c r="A16" s="6" t="s">
        <v>28</v>
      </c>
      <c r="B16" s="18">
        <v>12186953</v>
      </c>
      <c r="C16" s="18">
        <v>12186953</v>
      </c>
      <c r="D16" s="15">
        <v>806525.22</v>
      </c>
      <c r="E16" s="15">
        <v>0</v>
      </c>
      <c r="F16" s="15">
        <v>0</v>
      </c>
      <c r="G16" s="15">
        <v>0</v>
      </c>
      <c r="H16" s="15">
        <v>0</v>
      </c>
      <c r="I16" s="15">
        <v>0</v>
      </c>
      <c r="J16" s="15">
        <v>0</v>
      </c>
      <c r="K16" s="15">
        <v>0</v>
      </c>
      <c r="L16" s="15">
        <v>0</v>
      </c>
      <c r="M16" s="15">
        <v>0</v>
      </c>
      <c r="N16" s="15">
        <v>0</v>
      </c>
      <c r="O16" s="15">
        <v>0</v>
      </c>
      <c r="P16" s="15">
        <f t="shared" si="1"/>
        <v>806525.22</v>
      </c>
    </row>
    <row r="17" spans="1:16" x14ac:dyDescent="0.25">
      <c r="A17" s="6" t="s">
        <v>29</v>
      </c>
      <c r="B17" s="18">
        <v>3434000</v>
      </c>
      <c r="C17" s="18">
        <v>3434000</v>
      </c>
      <c r="D17" s="15">
        <v>0</v>
      </c>
      <c r="E17" s="15">
        <v>0</v>
      </c>
      <c r="F17" s="15">
        <v>0</v>
      </c>
      <c r="G17" s="15">
        <v>0</v>
      </c>
      <c r="H17" s="15">
        <v>0</v>
      </c>
      <c r="I17" s="15">
        <v>0</v>
      </c>
      <c r="J17" s="15">
        <v>0</v>
      </c>
      <c r="K17" s="15">
        <v>0</v>
      </c>
      <c r="L17" s="15">
        <v>0</v>
      </c>
      <c r="M17" s="15">
        <v>0</v>
      </c>
      <c r="N17" s="15">
        <v>0</v>
      </c>
      <c r="O17" s="15">
        <v>0</v>
      </c>
      <c r="P17" s="15">
        <f t="shared" si="1"/>
        <v>0</v>
      </c>
    </row>
    <row r="18" spans="1:16" x14ac:dyDescent="0.25">
      <c r="A18" s="6" t="s">
        <v>30</v>
      </c>
      <c r="B18" s="18">
        <v>6400011</v>
      </c>
      <c r="C18" s="18">
        <v>6400011</v>
      </c>
      <c r="D18" s="15">
        <v>74843.5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5">
        <v>0</v>
      </c>
      <c r="L18" s="15">
        <v>0</v>
      </c>
      <c r="M18" s="15">
        <v>0</v>
      </c>
      <c r="N18" s="15">
        <v>0</v>
      </c>
      <c r="O18" s="15">
        <v>0</v>
      </c>
      <c r="P18" s="15">
        <f t="shared" si="1"/>
        <v>74843.5</v>
      </c>
    </row>
    <row r="19" spans="1:16" x14ac:dyDescent="0.25">
      <c r="A19" s="6" t="s">
        <v>31</v>
      </c>
      <c r="B19" s="18">
        <v>101000</v>
      </c>
      <c r="C19" s="18">
        <v>101000</v>
      </c>
      <c r="D19" s="15">
        <v>0</v>
      </c>
      <c r="E19" s="15">
        <v>0</v>
      </c>
      <c r="F19" s="15">
        <v>0</v>
      </c>
      <c r="G19" s="15">
        <v>0</v>
      </c>
      <c r="H19" s="15">
        <v>0</v>
      </c>
      <c r="I19" s="15">
        <v>0</v>
      </c>
      <c r="J19" s="15">
        <v>0</v>
      </c>
      <c r="K19" s="15">
        <v>0</v>
      </c>
      <c r="L19" s="15">
        <v>0</v>
      </c>
      <c r="M19" s="15">
        <v>0</v>
      </c>
      <c r="N19" s="15">
        <v>0</v>
      </c>
      <c r="O19" s="15">
        <v>0</v>
      </c>
      <c r="P19" s="15">
        <f t="shared" si="1"/>
        <v>0</v>
      </c>
    </row>
    <row r="20" spans="1:16" x14ac:dyDescent="0.25">
      <c r="A20" s="6" t="s">
        <v>32</v>
      </c>
      <c r="B20" s="18">
        <v>12428177</v>
      </c>
      <c r="C20" s="18">
        <v>12428177</v>
      </c>
      <c r="D20" s="15">
        <v>158400</v>
      </c>
      <c r="E20" s="15">
        <v>0</v>
      </c>
      <c r="F20" s="15">
        <v>0</v>
      </c>
      <c r="G20" s="15">
        <v>0</v>
      </c>
      <c r="H20" s="15">
        <v>0</v>
      </c>
      <c r="I20" s="15">
        <v>0</v>
      </c>
      <c r="J20" s="15">
        <v>0</v>
      </c>
      <c r="K20" s="15">
        <v>0</v>
      </c>
      <c r="L20" s="15">
        <v>0</v>
      </c>
      <c r="M20" s="15">
        <v>0</v>
      </c>
      <c r="N20" s="15">
        <v>0</v>
      </c>
      <c r="O20" s="15">
        <v>0</v>
      </c>
      <c r="P20" s="15">
        <f>+D20+E20+F20+G20+H20+I20+J20+K20+L20+M20+N20+O20</f>
        <v>158400</v>
      </c>
    </row>
    <row r="21" spans="1:16" x14ac:dyDescent="0.25">
      <c r="A21" s="6" t="s">
        <v>33</v>
      </c>
      <c r="B21" s="18">
        <v>15950000</v>
      </c>
      <c r="C21" s="18">
        <v>15950000</v>
      </c>
      <c r="D21" s="15">
        <v>4550067.43</v>
      </c>
      <c r="E21" s="15">
        <v>0</v>
      </c>
      <c r="F21" s="15">
        <v>0</v>
      </c>
      <c r="G21" s="15">
        <v>0</v>
      </c>
      <c r="H21" s="15">
        <v>0</v>
      </c>
      <c r="I21" s="15">
        <v>0</v>
      </c>
      <c r="J21" s="15">
        <v>0</v>
      </c>
      <c r="K21" s="15">
        <v>0</v>
      </c>
      <c r="L21" s="15">
        <v>0</v>
      </c>
      <c r="M21" s="15">
        <v>0</v>
      </c>
      <c r="N21" s="15">
        <v>0</v>
      </c>
      <c r="O21" s="15">
        <v>0</v>
      </c>
      <c r="P21" s="15">
        <f t="shared" si="1"/>
        <v>4550067.43</v>
      </c>
    </row>
    <row r="22" spans="1:16" ht="30" x14ac:dyDescent="0.25">
      <c r="A22" s="6" t="s">
        <v>34</v>
      </c>
      <c r="B22" s="18">
        <v>4829989</v>
      </c>
      <c r="C22" s="18">
        <v>4829989</v>
      </c>
      <c r="D22" s="15">
        <v>67859.05</v>
      </c>
      <c r="E22" s="15">
        <v>0</v>
      </c>
      <c r="F22" s="15">
        <v>0</v>
      </c>
      <c r="G22" s="15">
        <v>0</v>
      </c>
      <c r="H22" s="15">
        <v>0</v>
      </c>
      <c r="I22" s="15">
        <v>0</v>
      </c>
      <c r="J22" s="15">
        <v>0</v>
      </c>
      <c r="K22" s="15">
        <v>0</v>
      </c>
      <c r="L22" s="15">
        <v>0</v>
      </c>
      <c r="M22" s="15">
        <v>0</v>
      </c>
      <c r="N22" s="15">
        <v>0</v>
      </c>
      <c r="O22" s="15">
        <v>0</v>
      </c>
      <c r="P22" s="15">
        <f t="shared" si="1"/>
        <v>67859.05</v>
      </c>
    </row>
    <row r="23" spans="1:16" ht="14.25" customHeight="1" x14ac:dyDescent="0.25">
      <c r="A23" s="6" t="s">
        <v>35</v>
      </c>
      <c r="B23" s="18">
        <v>17776213</v>
      </c>
      <c r="C23" s="18">
        <v>17776213</v>
      </c>
      <c r="D23" s="15">
        <v>309590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5">
        <v>0</v>
      </c>
      <c r="L23" s="15">
        <v>0</v>
      </c>
      <c r="M23" s="15">
        <v>0</v>
      </c>
      <c r="N23" s="15">
        <v>0</v>
      </c>
      <c r="O23" s="15">
        <v>0</v>
      </c>
      <c r="P23" s="15">
        <f t="shared" si="1"/>
        <v>309590</v>
      </c>
    </row>
    <row r="24" spans="1:16" ht="14.25" customHeight="1" x14ac:dyDescent="0.25">
      <c r="A24" s="6" t="s">
        <v>36</v>
      </c>
      <c r="B24" s="18">
        <v>2500000</v>
      </c>
      <c r="C24" s="18">
        <v>2500000</v>
      </c>
      <c r="D24" s="15">
        <v>133397.31</v>
      </c>
      <c r="E24" s="15">
        <v>0</v>
      </c>
      <c r="F24" s="15">
        <v>0</v>
      </c>
      <c r="G24" s="15">
        <v>0</v>
      </c>
      <c r="H24" s="15">
        <v>0</v>
      </c>
      <c r="I24" s="15">
        <v>0</v>
      </c>
      <c r="J24" s="15">
        <v>0</v>
      </c>
      <c r="K24" s="15">
        <v>0</v>
      </c>
      <c r="L24" s="15">
        <v>0</v>
      </c>
      <c r="M24" s="15">
        <v>0</v>
      </c>
      <c r="N24" s="15">
        <v>0</v>
      </c>
      <c r="O24" s="15">
        <v>0</v>
      </c>
      <c r="P24" s="15">
        <f t="shared" si="1"/>
        <v>133397.31</v>
      </c>
    </row>
    <row r="25" spans="1:16" x14ac:dyDescent="0.25">
      <c r="A25" s="4" t="s">
        <v>37</v>
      </c>
      <c r="B25" s="19">
        <f>SUM(B26:B34)</f>
        <v>28436000</v>
      </c>
      <c r="C25" s="19">
        <f>SUM(C26:C34)</f>
        <v>28436000</v>
      </c>
      <c r="D25" s="15">
        <f>+D26+D27+D28+D29+D30+D31+D32+D33+D34</f>
        <v>20328.099999999999</v>
      </c>
      <c r="E25" s="17">
        <f t="shared" ref="E25:O25" si="3">+E26+E27+E28+E29+E30+E31+E32+E33+E34</f>
        <v>0</v>
      </c>
      <c r="F25" s="17">
        <f t="shared" si="3"/>
        <v>0</v>
      </c>
      <c r="G25" s="17">
        <f t="shared" si="3"/>
        <v>0</v>
      </c>
      <c r="H25" s="17">
        <f t="shared" si="3"/>
        <v>0</v>
      </c>
      <c r="I25" s="17">
        <f t="shared" si="3"/>
        <v>0</v>
      </c>
      <c r="J25" s="17">
        <f t="shared" si="3"/>
        <v>0</v>
      </c>
      <c r="K25" s="17">
        <f t="shared" si="3"/>
        <v>0</v>
      </c>
      <c r="L25" s="17">
        <f t="shared" si="3"/>
        <v>0</v>
      </c>
      <c r="M25" s="17">
        <f t="shared" si="3"/>
        <v>0</v>
      </c>
      <c r="N25" s="17">
        <f t="shared" si="3"/>
        <v>0</v>
      </c>
      <c r="O25" s="17">
        <f t="shared" si="3"/>
        <v>0</v>
      </c>
      <c r="P25" s="17">
        <f t="shared" si="1"/>
        <v>20328.099999999999</v>
      </c>
    </row>
    <row r="26" spans="1:16" x14ac:dyDescent="0.25">
      <c r="A26" s="6" t="s">
        <v>38</v>
      </c>
      <c r="B26" s="18">
        <v>650000</v>
      </c>
      <c r="C26" s="18">
        <v>650000</v>
      </c>
      <c r="D26" s="15">
        <v>20328.099999999999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5">
        <v>0</v>
      </c>
      <c r="L26" s="15">
        <v>0</v>
      </c>
      <c r="M26" s="15">
        <v>0</v>
      </c>
      <c r="N26" s="15">
        <v>0</v>
      </c>
      <c r="O26" s="15">
        <v>0</v>
      </c>
      <c r="P26" s="15">
        <f t="shared" si="1"/>
        <v>20328.099999999999</v>
      </c>
    </row>
    <row r="27" spans="1:16" x14ac:dyDescent="0.25">
      <c r="A27" s="6" t="s">
        <v>39</v>
      </c>
      <c r="B27" s="18">
        <v>1450000</v>
      </c>
      <c r="C27" s="18">
        <v>1450000</v>
      </c>
      <c r="D27" s="15">
        <v>0</v>
      </c>
      <c r="E27" s="15">
        <v>0</v>
      </c>
      <c r="F27" s="15">
        <v>0</v>
      </c>
      <c r="G27" s="15">
        <v>0</v>
      </c>
      <c r="H27" s="15">
        <v>0</v>
      </c>
      <c r="I27" s="15">
        <v>0</v>
      </c>
      <c r="J27" s="15">
        <v>0</v>
      </c>
      <c r="K27" s="15">
        <v>0</v>
      </c>
      <c r="L27" s="15">
        <v>0</v>
      </c>
      <c r="M27" s="15">
        <v>0</v>
      </c>
      <c r="N27" s="15">
        <v>0</v>
      </c>
      <c r="O27" s="15">
        <v>0</v>
      </c>
      <c r="P27" s="15">
        <f t="shared" si="1"/>
        <v>0</v>
      </c>
    </row>
    <row r="28" spans="1:16" x14ac:dyDescent="0.25">
      <c r="A28" s="6" t="s">
        <v>40</v>
      </c>
      <c r="B28" s="18">
        <v>4430000</v>
      </c>
      <c r="C28" s="18">
        <v>4430000</v>
      </c>
      <c r="D28" s="15">
        <v>0</v>
      </c>
      <c r="E28" s="15">
        <v>0</v>
      </c>
      <c r="F28" s="15">
        <v>0</v>
      </c>
      <c r="G28" s="15">
        <v>0</v>
      </c>
      <c r="H28" s="15">
        <v>0</v>
      </c>
      <c r="I28" s="15">
        <v>0</v>
      </c>
      <c r="J28" s="15">
        <v>0</v>
      </c>
      <c r="K28" s="15">
        <v>0</v>
      </c>
      <c r="L28" s="15">
        <v>0</v>
      </c>
      <c r="M28" s="15">
        <v>0</v>
      </c>
      <c r="N28" s="15">
        <v>0</v>
      </c>
      <c r="O28" s="15">
        <v>0</v>
      </c>
      <c r="P28" s="15">
        <f t="shared" si="1"/>
        <v>0</v>
      </c>
    </row>
    <row r="29" spans="1:16" x14ac:dyDescent="0.25">
      <c r="A29" s="6" t="s">
        <v>41</v>
      </c>
      <c r="B29" s="18">
        <v>100000</v>
      </c>
      <c r="C29" s="18">
        <v>100000</v>
      </c>
      <c r="D29" s="15">
        <v>0</v>
      </c>
      <c r="E29" s="15">
        <v>0</v>
      </c>
      <c r="F29" s="15">
        <v>0</v>
      </c>
      <c r="G29" s="15">
        <v>0</v>
      </c>
      <c r="H29" s="15">
        <v>0</v>
      </c>
      <c r="I29" s="15">
        <v>0</v>
      </c>
      <c r="J29" s="15">
        <v>0</v>
      </c>
      <c r="K29" s="15">
        <v>0</v>
      </c>
      <c r="L29" s="15">
        <v>0</v>
      </c>
      <c r="M29" s="15">
        <v>0</v>
      </c>
      <c r="N29" s="15">
        <v>0</v>
      </c>
      <c r="O29" s="15"/>
      <c r="P29" s="15">
        <f t="shared" si="1"/>
        <v>0</v>
      </c>
    </row>
    <row r="30" spans="1:16" x14ac:dyDescent="0.25">
      <c r="A30" s="6" t="s">
        <v>42</v>
      </c>
      <c r="B30" s="18">
        <v>860000</v>
      </c>
      <c r="C30" s="18">
        <v>860000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5">
        <v>0</v>
      </c>
      <c r="L30" s="15">
        <v>0</v>
      </c>
      <c r="M30" s="15">
        <v>0</v>
      </c>
      <c r="N30" s="15">
        <v>0</v>
      </c>
      <c r="O30" s="15">
        <v>0</v>
      </c>
      <c r="P30" s="15">
        <f t="shared" si="1"/>
        <v>0</v>
      </c>
    </row>
    <row r="31" spans="1:16" x14ac:dyDescent="0.25">
      <c r="A31" s="6" t="s">
        <v>43</v>
      </c>
      <c r="B31" s="18">
        <v>420000</v>
      </c>
      <c r="C31" s="18">
        <v>420000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5">
        <v>0</v>
      </c>
      <c r="L31" s="15">
        <v>0</v>
      </c>
      <c r="M31" s="15">
        <v>0</v>
      </c>
      <c r="N31" s="15">
        <v>0</v>
      </c>
      <c r="O31" s="15">
        <v>0</v>
      </c>
      <c r="P31" s="15">
        <f t="shared" si="1"/>
        <v>0</v>
      </c>
    </row>
    <row r="32" spans="1:16" ht="29.25" customHeight="1" x14ac:dyDescent="0.25">
      <c r="A32" s="27" t="s">
        <v>44</v>
      </c>
      <c r="B32" s="26">
        <v>11211000</v>
      </c>
      <c r="C32" s="26">
        <v>11211000</v>
      </c>
      <c r="D32" s="15">
        <v>0</v>
      </c>
      <c r="E32" s="15">
        <v>0</v>
      </c>
      <c r="F32" s="15">
        <v>0</v>
      </c>
      <c r="G32" s="15">
        <v>0</v>
      </c>
      <c r="H32" s="15">
        <v>0</v>
      </c>
      <c r="I32" s="15">
        <v>0</v>
      </c>
      <c r="J32" s="15">
        <v>0</v>
      </c>
      <c r="K32" s="15">
        <v>0</v>
      </c>
      <c r="L32" s="15">
        <v>0</v>
      </c>
      <c r="M32" s="15">
        <v>0</v>
      </c>
      <c r="N32" s="15">
        <v>0</v>
      </c>
      <c r="O32" s="15">
        <v>0</v>
      </c>
      <c r="P32" s="15">
        <f t="shared" si="1"/>
        <v>0</v>
      </c>
    </row>
    <row r="33" spans="1:16" ht="31.5" customHeight="1" x14ac:dyDescent="0.25">
      <c r="A33" s="6" t="s">
        <v>45</v>
      </c>
      <c r="B33" s="18">
        <v>0</v>
      </c>
      <c r="C33" s="18">
        <v>0</v>
      </c>
      <c r="D33" s="15">
        <v>0</v>
      </c>
      <c r="E33" s="15">
        <v>0</v>
      </c>
      <c r="F33" s="15">
        <v>0</v>
      </c>
      <c r="G33" s="15">
        <v>0</v>
      </c>
      <c r="H33" s="15">
        <v>0</v>
      </c>
      <c r="I33" s="15"/>
      <c r="J33" s="15">
        <v>0</v>
      </c>
      <c r="K33" s="15">
        <v>0</v>
      </c>
      <c r="L33" s="15">
        <v>0</v>
      </c>
      <c r="M33" s="15">
        <v>0</v>
      </c>
      <c r="N33" s="15">
        <v>0</v>
      </c>
      <c r="O33" s="15">
        <v>0</v>
      </c>
      <c r="P33" s="15">
        <f t="shared" si="1"/>
        <v>0</v>
      </c>
    </row>
    <row r="34" spans="1:16" x14ac:dyDescent="0.25">
      <c r="A34" s="6" t="s">
        <v>46</v>
      </c>
      <c r="B34" s="18">
        <v>9315000</v>
      </c>
      <c r="C34" s="18">
        <v>9315000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5">
        <v>0</v>
      </c>
      <c r="L34" s="15">
        <v>0</v>
      </c>
      <c r="M34" s="15">
        <v>0</v>
      </c>
      <c r="N34" s="15">
        <v>0</v>
      </c>
      <c r="O34" s="15">
        <v>0</v>
      </c>
      <c r="P34" s="15">
        <f t="shared" si="1"/>
        <v>0</v>
      </c>
    </row>
    <row r="35" spans="1:16" ht="15.75" customHeight="1" x14ac:dyDescent="0.25">
      <c r="A35" s="4" t="s">
        <v>47</v>
      </c>
      <c r="B35" s="19">
        <f>SUM(B36:B42)</f>
        <v>3180000</v>
      </c>
      <c r="C35" s="19">
        <f>SUM(C36:C42)</f>
        <v>3180000</v>
      </c>
      <c r="D35" s="17">
        <f>+D36+D37+D38+D39+D40+D41+D42</f>
        <v>0</v>
      </c>
      <c r="E35" s="17">
        <f>+E36+E37+E38+E39+E40+E41+E42</f>
        <v>0</v>
      </c>
      <c r="F35" s="17">
        <v>0</v>
      </c>
      <c r="G35" s="15">
        <f t="shared" ref="E35:O35" si="4">+G36+G37+G38+G39+G40+G41+G42</f>
        <v>0</v>
      </c>
      <c r="H35" s="17">
        <f t="shared" si="4"/>
        <v>0</v>
      </c>
      <c r="I35" s="17">
        <f t="shared" si="4"/>
        <v>0</v>
      </c>
      <c r="J35" s="17">
        <f t="shared" si="4"/>
        <v>0</v>
      </c>
      <c r="K35" s="17">
        <f t="shared" si="4"/>
        <v>0</v>
      </c>
      <c r="L35" s="17">
        <f t="shared" si="4"/>
        <v>0</v>
      </c>
      <c r="M35" s="17">
        <f t="shared" si="4"/>
        <v>0</v>
      </c>
      <c r="N35" s="17">
        <f t="shared" si="4"/>
        <v>0</v>
      </c>
      <c r="O35" s="17">
        <f t="shared" si="4"/>
        <v>0</v>
      </c>
      <c r="P35" s="17">
        <f>+D35+E35+F35+G35+H35+I35+J35+K35+L35+M35+N35+O35</f>
        <v>0</v>
      </c>
    </row>
    <row r="36" spans="1:16" x14ac:dyDescent="0.25">
      <c r="A36" s="6" t="s">
        <v>48</v>
      </c>
      <c r="B36" s="18">
        <v>224000</v>
      </c>
      <c r="C36" s="15">
        <v>424000</v>
      </c>
      <c r="D36" s="15">
        <v>0</v>
      </c>
      <c r="E36" s="15">
        <v>0</v>
      </c>
      <c r="F36" s="15">
        <v>0</v>
      </c>
      <c r="G36" s="15">
        <v>0</v>
      </c>
      <c r="H36" s="15">
        <v>0</v>
      </c>
      <c r="I36" s="15">
        <v>0</v>
      </c>
      <c r="J36" s="15">
        <v>0</v>
      </c>
      <c r="K36" s="15">
        <v>0</v>
      </c>
      <c r="L36" s="15">
        <v>0</v>
      </c>
      <c r="M36" s="15">
        <v>0</v>
      </c>
      <c r="N36" s="15">
        <v>0</v>
      </c>
      <c r="O36" s="15">
        <v>0</v>
      </c>
      <c r="P36" s="15">
        <f>+D36+E36+F36+G36+H36+I36+J36+K36+L36+M36+N36+O36</f>
        <v>0</v>
      </c>
    </row>
    <row r="37" spans="1:16" ht="30" x14ac:dyDescent="0.25">
      <c r="A37" s="6" t="s">
        <v>49</v>
      </c>
      <c r="B37" s="18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15">
        <v>0</v>
      </c>
      <c r="I37" s="15">
        <v>0</v>
      </c>
      <c r="J37" s="15">
        <v>0</v>
      </c>
      <c r="K37" s="15">
        <v>0</v>
      </c>
      <c r="L37" s="15">
        <v>0</v>
      </c>
      <c r="M37" s="15">
        <v>0</v>
      </c>
      <c r="N37" s="15">
        <v>0</v>
      </c>
      <c r="O37" s="15">
        <v>0</v>
      </c>
      <c r="P37" s="15">
        <f t="shared" si="1"/>
        <v>0</v>
      </c>
    </row>
    <row r="38" spans="1:16" ht="30" x14ac:dyDescent="0.25">
      <c r="A38" s="6" t="s">
        <v>50</v>
      </c>
      <c r="B38" s="18">
        <v>0</v>
      </c>
      <c r="C38" s="15">
        <v>0</v>
      </c>
      <c r="D38" s="15">
        <v>0</v>
      </c>
      <c r="E38" s="15">
        <v>0</v>
      </c>
      <c r="F38" s="15">
        <v>0</v>
      </c>
      <c r="G38" s="15">
        <v>0</v>
      </c>
      <c r="H38" s="15">
        <v>0</v>
      </c>
      <c r="I38" s="15">
        <v>0</v>
      </c>
      <c r="J38" s="15">
        <v>0</v>
      </c>
      <c r="K38" s="15">
        <v>0</v>
      </c>
      <c r="L38" s="15">
        <v>0</v>
      </c>
      <c r="M38" s="15">
        <v>0</v>
      </c>
      <c r="N38" s="15">
        <v>0</v>
      </c>
      <c r="O38" s="15">
        <v>0</v>
      </c>
      <c r="P38" s="15">
        <f t="shared" si="1"/>
        <v>0</v>
      </c>
    </row>
    <row r="39" spans="1:16" ht="30" x14ac:dyDescent="0.25">
      <c r="A39" s="6" t="s">
        <v>51</v>
      </c>
      <c r="B39" s="18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  <c r="H39" s="15">
        <v>0</v>
      </c>
      <c r="I39" s="15">
        <v>0</v>
      </c>
      <c r="J39" s="15">
        <v>0</v>
      </c>
      <c r="K39" s="15">
        <v>0</v>
      </c>
      <c r="L39" s="15">
        <v>0</v>
      </c>
      <c r="M39" s="15">
        <v>0</v>
      </c>
      <c r="N39" s="15">
        <v>0</v>
      </c>
      <c r="O39" s="15">
        <v>0</v>
      </c>
      <c r="P39" s="15">
        <f t="shared" si="1"/>
        <v>0</v>
      </c>
    </row>
    <row r="40" spans="1:16" ht="30" x14ac:dyDescent="0.25">
      <c r="A40" s="6" t="s">
        <v>52</v>
      </c>
      <c r="B40" s="18">
        <v>0</v>
      </c>
      <c r="C40" s="15">
        <v>0</v>
      </c>
      <c r="D40" s="15">
        <v>0</v>
      </c>
      <c r="E40" s="15">
        <v>0</v>
      </c>
      <c r="F40" s="15">
        <v>0</v>
      </c>
      <c r="G40" s="15">
        <v>0</v>
      </c>
      <c r="H40" s="15">
        <v>0</v>
      </c>
      <c r="I40" s="15">
        <v>0</v>
      </c>
      <c r="J40" s="15">
        <v>0</v>
      </c>
      <c r="K40" s="15">
        <v>0</v>
      </c>
      <c r="L40" s="15">
        <v>0</v>
      </c>
      <c r="M40" s="15">
        <v>0</v>
      </c>
      <c r="N40" s="15">
        <v>0</v>
      </c>
      <c r="O40" s="15">
        <v>0</v>
      </c>
      <c r="P40" s="15">
        <f t="shared" si="1"/>
        <v>0</v>
      </c>
    </row>
    <row r="41" spans="1:16" x14ac:dyDescent="0.25">
      <c r="A41" s="6" t="s">
        <v>53</v>
      </c>
      <c r="B41" s="18">
        <v>2956000</v>
      </c>
      <c r="C41" s="15">
        <v>2756000</v>
      </c>
      <c r="D41" s="15">
        <v>0</v>
      </c>
      <c r="E41" s="15">
        <v>0</v>
      </c>
      <c r="F41" s="15"/>
      <c r="G41" s="15">
        <v>0</v>
      </c>
      <c r="H41" s="15">
        <v>0</v>
      </c>
      <c r="I41" s="15">
        <v>0</v>
      </c>
      <c r="J41" s="15">
        <v>0</v>
      </c>
      <c r="K41" s="15">
        <v>0</v>
      </c>
      <c r="L41" s="15">
        <v>0</v>
      </c>
      <c r="M41" s="15">
        <v>0</v>
      </c>
      <c r="N41" s="15">
        <v>0</v>
      </c>
      <c r="O41" s="15">
        <v>0</v>
      </c>
      <c r="P41" s="15">
        <f t="shared" si="1"/>
        <v>0</v>
      </c>
    </row>
    <row r="42" spans="1:16" ht="30" x14ac:dyDescent="0.25">
      <c r="A42" s="6" t="s">
        <v>54</v>
      </c>
      <c r="B42" s="18">
        <v>0</v>
      </c>
      <c r="C42" s="15">
        <v>0</v>
      </c>
      <c r="D42" s="15">
        <v>0</v>
      </c>
      <c r="E42" s="15">
        <v>0</v>
      </c>
      <c r="F42" s="15">
        <v>0</v>
      </c>
      <c r="G42" s="15">
        <v>0</v>
      </c>
      <c r="H42" s="15">
        <v>0</v>
      </c>
      <c r="I42" s="15">
        <v>0</v>
      </c>
      <c r="J42" s="15">
        <v>0</v>
      </c>
      <c r="K42" s="15"/>
      <c r="L42" s="15">
        <v>0</v>
      </c>
      <c r="M42" s="15"/>
      <c r="N42" s="15">
        <v>0</v>
      </c>
      <c r="O42" s="15">
        <v>0</v>
      </c>
      <c r="P42" s="15">
        <f t="shared" si="1"/>
        <v>0</v>
      </c>
    </row>
    <row r="43" spans="1:16" x14ac:dyDescent="0.25">
      <c r="A43" s="4" t="s">
        <v>55</v>
      </c>
      <c r="B43" s="18">
        <f>+B44+B45+B46+B47+B48+B49+B50</f>
        <v>0</v>
      </c>
      <c r="C43" s="18">
        <f>+C44+C45+C46+C47+C48+C49+C50</f>
        <v>0</v>
      </c>
      <c r="D43" s="18">
        <f t="shared" ref="D43:O43" si="5">+D44+D45+D46+D47+D48+D49+D50</f>
        <v>0</v>
      </c>
      <c r="E43" s="18">
        <f t="shared" si="5"/>
        <v>0</v>
      </c>
      <c r="F43" s="18">
        <f t="shared" si="5"/>
        <v>0</v>
      </c>
      <c r="G43" s="18">
        <f t="shared" si="5"/>
        <v>0</v>
      </c>
      <c r="H43" s="18">
        <f t="shared" si="5"/>
        <v>0</v>
      </c>
      <c r="I43" s="18">
        <f t="shared" si="5"/>
        <v>0</v>
      </c>
      <c r="J43" s="18">
        <f t="shared" si="5"/>
        <v>0</v>
      </c>
      <c r="K43" s="18">
        <f t="shared" si="5"/>
        <v>0</v>
      </c>
      <c r="L43" s="18">
        <f t="shared" si="5"/>
        <v>0</v>
      </c>
      <c r="M43" s="18">
        <f t="shared" si="5"/>
        <v>0</v>
      </c>
      <c r="N43" s="18">
        <f t="shared" si="5"/>
        <v>0</v>
      </c>
      <c r="O43" s="18">
        <f t="shared" si="5"/>
        <v>0</v>
      </c>
      <c r="P43" s="15">
        <f t="shared" si="1"/>
        <v>0</v>
      </c>
    </row>
    <row r="44" spans="1:16" x14ac:dyDescent="0.25">
      <c r="A44" s="6" t="s">
        <v>56</v>
      </c>
      <c r="B44" s="18">
        <v>0</v>
      </c>
      <c r="C44" s="15"/>
      <c r="D44" s="15">
        <v>0</v>
      </c>
      <c r="E44" s="15">
        <v>0</v>
      </c>
      <c r="F44" s="15">
        <v>0</v>
      </c>
      <c r="G44" s="15"/>
      <c r="H44" s="15">
        <v>0</v>
      </c>
      <c r="I44" s="15">
        <v>0</v>
      </c>
      <c r="J44" s="15">
        <v>0</v>
      </c>
      <c r="K44" s="15">
        <v>0</v>
      </c>
      <c r="L44" s="15">
        <v>0</v>
      </c>
      <c r="M44" s="15">
        <v>0</v>
      </c>
      <c r="N44" s="15">
        <v>0</v>
      </c>
      <c r="O44" s="15">
        <v>0</v>
      </c>
      <c r="P44" s="15">
        <f t="shared" si="1"/>
        <v>0</v>
      </c>
    </row>
    <row r="45" spans="1:16" ht="30" x14ac:dyDescent="0.25">
      <c r="A45" s="6" t="s">
        <v>57</v>
      </c>
      <c r="B45" s="18">
        <v>0</v>
      </c>
      <c r="C45" s="15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5">
        <v>0</v>
      </c>
      <c r="P45" s="15">
        <f t="shared" si="1"/>
        <v>0</v>
      </c>
    </row>
    <row r="46" spans="1:16" ht="30" x14ac:dyDescent="0.25">
      <c r="A46" s="6" t="s">
        <v>58</v>
      </c>
      <c r="B46" s="18">
        <v>0</v>
      </c>
      <c r="C46" s="15">
        <v>0</v>
      </c>
      <c r="D46" s="15">
        <v>0</v>
      </c>
      <c r="E46" s="15">
        <v>0</v>
      </c>
      <c r="F46" s="15">
        <v>0</v>
      </c>
      <c r="G46" s="15">
        <v>0</v>
      </c>
      <c r="H46" s="15">
        <v>0</v>
      </c>
      <c r="I46" s="15">
        <v>0</v>
      </c>
      <c r="J46" s="15">
        <v>0</v>
      </c>
      <c r="K46" s="15">
        <v>0</v>
      </c>
      <c r="L46" s="15">
        <v>0</v>
      </c>
      <c r="M46" s="15">
        <v>0</v>
      </c>
      <c r="N46" s="15">
        <v>0</v>
      </c>
      <c r="O46" s="15">
        <v>0</v>
      </c>
      <c r="P46" s="15">
        <f t="shared" si="1"/>
        <v>0</v>
      </c>
    </row>
    <row r="47" spans="1:16" ht="30" x14ac:dyDescent="0.25">
      <c r="A47" s="6" t="s">
        <v>59</v>
      </c>
      <c r="B47" s="18">
        <v>0</v>
      </c>
      <c r="C47" s="15">
        <v>0</v>
      </c>
      <c r="D47" s="15">
        <v>0</v>
      </c>
      <c r="E47" s="15">
        <v>0</v>
      </c>
      <c r="F47" s="15">
        <v>0</v>
      </c>
      <c r="G47" s="15">
        <v>0</v>
      </c>
      <c r="H47" s="15">
        <v>0</v>
      </c>
      <c r="I47" s="15">
        <v>0</v>
      </c>
      <c r="J47" s="15">
        <v>0</v>
      </c>
      <c r="K47" s="15">
        <v>0</v>
      </c>
      <c r="L47" s="15">
        <v>0</v>
      </c>
      <c r="M47" s="15">
        <v>0</v>
      </c>
      <c r="N47" s="15">
        <v>0</v>
      </c>
      <c r="O47" s="15">
        <v>0</v>
      </c>
      <c r="P47" s="15">
        <f t="shared" si="1"/>
        <v>0</v>
      </c>
    </row>
    <row r="48" spans="1:16" ht="30" x14ac:dyDescent="0.25">
      <c r="A48" s="6" t="s">
        <v>60</v>
      </c>
      <c r="B48" s="18">
        <v>0</v>
      </c>
      <c r="C48" s="15">
        <v>0</v>
      </c>
      <c r="D48" s="15">
        <v>0</v>
      </c>
      <c r="E48" s="15">
        <v>0</v>
      </c>
      <c r="F48" s="15">
        <v>0</v>
      </c>
      <c r="G48" s="15">
        <v>0</v>
      </c>
      <c r="H48" s="15">
        <v>0</v>
      </c>
      <c r="I48" s="15">
        <v>0</v>
      </c>
      <c r="J48" s="15">
        <v>0</v>
      </c>
      <c r="K48" s="15">
        <v>0</v>
      </c>
      <c r="L48" s="15">
        <v>0</v>
      </c>
      <c r="M48" s="15">
        <v>0</v>
      </c>
      <c r="N48" s="15">
        <v>0</v>
      </c>
      <c r="O48" s="15">
        <v>0</v>
      </c>
      <c r="P48" s="15">
        <f t="shared" si="1"/>
        <v>0</v>
      </c>
    </row>
    <row r="49" spans="1:16" x14ac:dyDescent="0.25">
      <c r="A49" s="6" t="s">
        <v>61</v>
      </c>
      <c r="B49" s="18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5">
        <v>0</v>
      </c>
      <c r="L49" s="15">
        <v>0</v>
      </c>
      <c r="M49" s="15">
        <v>0</v>
      </c>
      <c r="N49" s="15">
        <v>0</v>
      </c>
      <c r="O49" s="15">
        <v>0</v>
      </c>
      <c r="P49" s="15">
        <f t="shared" si="1"/>
        <v>0</v>
      </c>
    </row>
    <row r="50" spans="1:16" ht="30" x14ac:dyDescent="0.25">
      <c r="A50" s="6" t="s">
        <v>62</v>
      </c>
      <c r="B50" s="18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15">
        <v>0</v>
      </c>
      <c r="I50" s="15">
        <v>0</v>
      </c>
      <c r="J50" s="15">
        <v>0</v>
      </c>
      <c r="K50" s="15">
        <v>0</v>
      </c>
      <c r="L50" s="15">
        <v>0</v>
      </c>
      <c r="M50" s="15">
        <v>0</v>
      </c>
      <c r="N50" s="15">
        <v>0</v>
      </c>
      <c r="O50" s="15">
        <v>0</v>
      </c>
      <c r="P50" s="15">
        <f t="shared" si="1"/>
        <v>0</v>
      </c>
    </row>
    <row r="51" spans="1:16" x14ac:dyDescent="0.25">
      <c r="A51" s="4" t="s">
        <v>63</v>
      </c>
      <c r="B51" s="19">
        <f>SUM(B52:B60)</f>
        <v>13500000</v>
      </c>
      <c r="C51" s="19">
        <f>SUM(C52:C60)</f>
        <v>13500000</v>
      </c>
      <c r="D51" s="15">
        <f>+D52+D53+D54+D55+D56+D57+D58+D59+D60</f>
        <v>0</v>
      </c>
      <c r="E51" s="17">
        <f t="shared" ref="E51:O51" si="6">+E52+E53+E54+E55+E56+E57+E58+E59+E60</f>
        <v>0</v>
      </c>
      <c r="F51" s="17">
        <f t="shared" si="6"/>
        <v>0</v>
      </c>
      <c r="G51" s="17">
        <f t="shared" si="6"/>
        <v>0</v>
      </c>
      <c r="H51" s="17">
        <f t="shared" si="6"/>
        <v>0</v>
      </c>
      <c r="I51" s="17">
        <f t="shared" si="6"/>
        <v>0</v>
      </c>
      <c r="J51" s="17">
        <f t="shared" si="6"/>
        <v>0</v>
      </c>
      <c r="K51" s="17">
        <f t="shared" si="6"/>
        <v>0</v>
      </c>
      <c r="L51" s="17">
        <f t="shared" si="6"/>
        <v>0</v>
      </c>
      <c r="M51" s="17">
        <f t="shared" si="6"/>
        <v>0</v>
      </c>
      <c r="N51" s="17">
        <f>+N52+N53+N54+N55+N56+N57+N58+N59+N60</f>
        <v>0</v>
      </c>
      <c r="O51" s="17">
        <f t="shared" si="6"/>
        <v>0</v>
      </c>
      <c r="P51" s="17">
        <f t="shared" si="1"/>
        <v>0</v>
      </c>
    </row>
    <row r="52" spans="1:16" x14ac:dyDescent="0.25">
      <c r="A52" s="6" t="s">
        <v>64</v>
      </c>
      <c r="B52" s="18">
        <v>4190000</v>
      </c>
      <c r="C52" s="18">
        <v>4190000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5">
        <v>0</v>
      </c>
      <c r="L52" s="15">
        <v>0</v>
      </c>
      <c r="M52" s="15">
        <v>0</v>
      </c>
      <c r="N52" s="15">
        <v>0</v>
      </c>
      <c r="O52" s="15">
        <v>0</v>
      </c>
      <c r="P52" s="15">
        <f t="shared" si="1"/>
        <v>0</v>
      </c>
    </row>
    <row r="53" spans="1:16" ht="16.5" customHeight="1" x14ac:dyDescent="0.25">
      <c r="A53" s="6" t="s">
        <v>65</v>
      </c>
      <c r="B53" s="18">
        <v>0</v>
      </c>
      <c r="C53" s="18">
        <v>0</v>
      </c>
      <c r="D53" s="15">
        <v>0</v>
      </c>
      <c r="E53" s="15">
        <v>0</v>
      </c>
      <c r="F53" s="15">
        <v>0</v>
      </c>
      <c r="G53" s="15">
        <v>0</v>
      </c>
      <c r="H53" s="15">
        <v>0</v>
      </c>
      <c r="I53" s="15">
        <v>0</v>
      </c>
      <c r="J53" s="15">
        <v>0</v>
      </c>
      <c r="K53" s="15">
        <v>0</v>
      </c>
      <c r="L53" s="15">
        <v>0</v>
      </c>
      <c r="M53" s="15">
        <v>0</v>
      </c>
      <c r="N53" s="15">
        <v>0</v>
      </c>
      <c r="O53" s="15">
        <v>0</v>
      </c>
      <c r="P53" s="15">
        <f t="shared" si="1"/>
        <v>0</v>
      </c>
    </row>
    <row r="54" spans="1:16" ht="15" customHeight="1" x14ac:dyDescent="0.25">
      <c r="A54" s="6" t="s">
        <v>66</v>
      </c>
      <c r="B54" s="18">
        <v>10000</v>
      </c>
      <c r="C54" s="18">
        <v>10000</v>
      </c>
      <c r="D54" s="15">
        <v>0</v>
      </c>
      <c r="E54" s="15">
        <v>0</v>
      </c>
      <c r="F54" s="15">
        <v>0</v>
      </c>
      <c r="G54" s="15">
        <v>0</v>
      </c>
      <c r="H54" s="15">
        <v>0</v>
      </c>
      <c r="I54" s="15">
        <v>0</v>
      </c>
      <c r="J54" s="15">
        <v>0</v>
      </c>
      <c r="K54" s="15">
        <v>0</v>
      </c>
      <c r="L54" s="15">
        <v>0</v>
      </c>
      <c r="M54" s="15">
        <v>0</v>
      </c>
      <c r="N54" s="15">
        <v>0</v>
      </c>
      <c r="O54" s="15">
        <v>0</v>
      </c>
      <c r="P54" s="15">
        <f t="shared" si="1"/>
        <v>0</v>
      </c>
    </row>
    <row r="55" spans="1:16" x14ac:dyDescent="0.25">
      <c r="A55" s="6" t="s">
        <v>67</v>
      </c>
      <c r="B55" s="18">
        <v>5000000</v>
      </c>
      <c r="C55" s="18">
        <v>5000000</v>
      </c>
      <c r="D55" s="15">
        <v>0</v>
      </c>
      <c r="E55" s="15">
        <v>0</v>
      </c>
      <c r="F55" s="15">
        <v>0</v>
      </c>
      <c r="G55" s="15">
        <v>0</v>
      </c>
      <c r="H55" s="15">
        <v>0</v>
      </c>
      <c r="I55" s="15">
        <v>0</v>
      </c>
      <c r="J55" s="15">
        <v>0</v>
      </c>
      <c r="K55" s="15">
        <v>0</v>
      </c>
      <c r="L55" s="15">
        <v>0</v>
      </c>
      <c r="M55" s="15">
        <v>0</v>
      </c>
      <c r="N55" s="15">
        <v>0</v>
      </c>
      <c r="O55" s="15">
        <v>0</v>
      </c>
      <c r="P55" s="15">
        <f t="shared" si="1"/>
        <v>0</v>
      </c>
    </row>
    <row r="56" spans="1:16" ht="20.25" customHeight="1" x14ac:dyDescent="0.25">
      <c r="A56" s="6" t="s">
        <v>68</v>
      </c>
      <c r="B56" s="18">
        <v>3600000</v>
      </c>
      <c r="C56" s="18">
        <v>3600000</v>
      </c>
      <c r="D56" s="15">
        <v>0</v>
      </c>
      <c r="E56" s="15">
        <v>0</v>
      </c>
      <c r="F56" s="15">
        <v>0</v>
      </c>
      <c r="G56" s="15">
        <v>0</v>
      </c>
      <c r="H56" s="15">
        <v>0</v>
      </c>
      <c r="I56" s="15">
        <v>0</v>
      </c>
      <c r="J56" s="15">
        <v>0</v>
      </c>
      <c r="K56" s="15">
        <v>0</v>
      </c>
      <c r="L56" s="15">
        <v>0</v>
      </c>
      <c r="M56" s="15">
        <v>0</v>
      </c>
      <c r="N56" s="15">
        <v>0</v>
      </c>
      <c r="O56" s="15">
        <v>0</v>
      </c>
      <c r="P56" s="15">
        <f t="shared" si="1"/>
        <v>0</v>
      </c>
    </row>
    <row r="57" spans="1:16" ht="15.75" customHeight="1" x14ac:dyDescent="0.25">
      <c r="A57" s="6" t="s">
        <v>69</v>
      </c>
      <c r="B57" s="18">
        <v>0</v>
      </c>
      <c r="C57" s="18">
        <v>0</v>
      </c>
      <c r="D57" s="15">
        <v>0</v>
      </c>
      <c r="E57" s="15">
        <v>0</v>
      </c>
      <c r="F57" s="15">
        <v>0</v>
      </c>
      <c r="G57" s="15">
        <v>0</v>
      </c>
      <c r="H57" s="15">
        <v>0</v>
      </c>
      <c r="I57" s="15">
        <v>0</v>
      </c>
      <c r="J57" s="15">
        <v>0</v>
      </c>
      <c r="K57" s="15">
        <v>0</v>
      </c>
      <c r="L57" s="15">
        <v>0</v>
      </c>
      <c r="M57" s="15">
        <v>0</v>
      </c>
      <c r="N57" s="15">
        <v>0</v>
      </c>
      <c r="O57" s="15">
        <v>0</v>
      </c>
      <c r="P57" s="15">
        <f t="shared" si="1"/>
        <v>0</v>
      </c>
    </row>
    <row r="58" spans="1:16" ht="17.25" customHeight="1" x14ac:dyDescent="0.25">
      <c r="A58" s="6" t="s">
        <v>70</v>
      </c>
      <c r="B58" s="18">
        <v>0</v>
      </c>
      <c r="C58" s="18">
        <v>0</v>
      </c>
      <c r="D58" s="15">
        <v>0</v>
      </c>
      <c r="E58" s="15">
        <v>0</v>
      </c>
      <c r="F58" s="15">
        <v>0</v>
      </c>
      <c r="G58" s="15">
        <v>0</v>
      </c>
      <c r="H58" s="15">
        <v>0</v>
      </c>
      <c r="I58" s="15">
        <v>0</v>
      </c>
      <c r="J58" s="15">
        <v>0</v>
      </c>
      <c r="K58" s="15">
        <v>0</v>
      </c>
      <c r="L58" s="15">
        <v>0</v>
      </c>
      <c r="M58" s="15">
        <v>0</v>
      </c>
      <c r="N58" s="15">
        <v>0</v>
      </c>
      <c r="O58" s="15">
        <v>0</v>
      </c>
      <c r="P58" s="15">
        <f t="shared" si="1"/>
        <v>0</v>
      </c>
    </row>
    <row r="59" spans="1:16" x14ac:dyDescent="0.25">
      <c r="A59" s="6" t="s">
        <v>71</v>
      </c>
      <c r="B59" s="18">
        <v>700000</v>
      </c>
      <c r="C59" s="18">
        <v>700000</v>
      </c>
      <c r="D59" s="15">
        <v>0</v>
      </c>
      <c r="E59" s="15">
        <v>0</v>
      </c>
      <c r="F59" s="15">
        <v>0</v>
      </c>
      <c r="G59" s="15">
        <v>0</v>
      </c>
      <c r="H59" s="15"/>
      <c r="I59" s="15">
        <v>0</v>
      </c>
      <c r="J59" s="15">
        <v>0</v>
      </c>
      <c r="K59" s="15">
        <v>0</v>
      </c>
      <c r="L59" s="15">
        <v>0</v>
      </c>
      <c r="M59" s="15">
        <v>0</v>
      </c>
      <c r="N59" s="15">
        <v>0</v>
      </c>
      <c r="O59" s="15">
        <v>0</v>
      </c>
      <c r="P59" s="15">
        <f t="shared" si="1"/>
        <v>0</v>
      </c>
    </row>
    <row r="60" spans="1:16" ht="30" x14ac:dyDescent="0.25">
      <c r="A60" s="6" t="s">
        <v>72</v>
      </c>
      <c r="B60" s="18">
        <v>0</v>
      </c>
      <c r="C60" s="15">
        <v>0</v>
      </c>
      <c r="D60" s="15">
        <v>0</v>
      </c>
      <c r="E60" s="15">
        <v>0</v>
      </c>
      <c r="F60" s="15">
        <v>0</v>
      </c>
      <c r="G60" s="15">
        <v>0</v>
      </c>
      <c r="H60" s="15">
        <v>0</v>
      </c>
      <c r="I60" s="15">
        <v>0</v>
      </c>
      <c r="J60" s="15">
        <v>0</v>
      </c>
      <c r="K60" s="15">
        <v>0</v>
      </c>
      <c r="L60" s="15">
        <v>0</v>
      </c>
      <c r="M60" s="15">
        <v>0</v>
      </c>
      <c r="N60" s="15">
        <v>0</v>
      </c>
      <c r="O60" s="15">
        <v>0</v>
      </c>
      <c r="P60" s="15">
        <f t="shared" si="1"/>
        <v>0</v>
      </c>
    </row>
    <row r="61" spans="1:16" x14ac:dyDescent="0.25">
      <c r="A61" s="4" t="s">
        <v>73</v>
      </c>
      <c r="B61" s="19">
        <f>+B62+B63+B64+B65</f>
        <v>0</v>
      </c>
      <c r="C61" s="19">
        <f>+C62+C63+C64+C65</f>
        <v>0</v>
      </c>
      <c r="D61" s="15">
        <f>+D62+D63+D64+D65</f>
        <v>0</v>
      </c>
      <c r="E61" s="15">
        <f t="shared" ref="E61:O61" si="7">+E62+E63+E64+E65</f>
        <v>0</v>
      </c>
      <c r="F61" s="15">
        <f t="shared" si="7"/>
        <v>0</v>
      </c>
      <c r="G61" s="15">
        <f t="shared" si="7"/>
        <v>0</v>
      </c>
      <c r="H61" s="15">
        <f t="shared" si="7"/>
        <v>0</v>
      </c>
      <c r="I61" s="15">
        <f t="shared" si="7"/>
        <v>0</v>
      </c>
      <c r="J61" s="15">
        <f t="shared" si="7"/>
        <v>0</v>
      </c>
      <c r="K61" s="15">
        <f t="shared" si="7"/>
        <v>0</v>
      </c>
      <c r="L61" s="15">
        <f t="shared" si="7"/>
        <v>0</v>
      </c>
      <c r="M61" s="15">
        <f t="shared" si="7"/>
        <v>0</v>
      </c>
      <c r="N61" s="15">
        <f t="shared" si="7"/>
        <v>0</v>
      </c>
      <c r="O61" s="17">
        <f t="shared" si="7"/>
        <v>0</v>
      </c>
      <c r="P61" s="15">
        <f t="shared" si="1"/>
        <v>0</v>
      </c>
    </row>
    <row r="62" spans="1:16" x14ac:dyDescent="0.25">
      <c r="A62" s="6" t="s">
        <v>74</v>
      </c>
      <c r="B62" s="18">
        <v>0</v>
      </c>
      <c r="C62" s="15">
        <v>0</v>
      </c>
      <c r="D62" s="15">
        <v>0</v>
      </c>
      <c r="E62" s="15">
        <v>0</v>
      </c>
      <c r="F62" s="15">
        <v>0</v>
      </c>
      <c r="G62" s="15">
        <v>0</v>
      </c>
      <c r="H62" s="15">
        <v>0</v>
      </c>
      <c r="I62" s="15">
        <v>0</v>
      </c>
      <c r="J62" s="15">
        <v>0</v>
      </c>
      <c r="K62" s="15">
        <v>0</v>
      </c>
      <c r="L62" s="15">
        <v>0</v>
      </c>
      <c r="M62" s="15">
        <v>0</v>
      </c>
      <c r="N62" s="15">
        <v>0</v>
      </c>
      <c r="O62" s="15">
        <v>0</v>
      </c>
      <c r="P62" s="15">
        <f t="shared" si="1"/>
        <v>0</v>
      </c>
    </row>
    <row r="63" spans="1:16" x14ac:dyDescent="0.25">
      <c r="A63" s="6" t="s">
        <v>75</v>
      </c>
      <c r="B63" s="18"/>
      <c r="C63" s="15"/>
      <c r="D63" s="15">
        <v>0</v>
      </c>
      <c r="E63" s="15">
        <v>0</v>
      </c>
      <c r="F63" s="15">
        <v>0</v>
      </c>
      <c r="G63" s="15">
        <v>0</v>
      </c>
      <c r="H63" s="15">
        <v>0</v>
      </c>
      <c r="I63" s="15">
        <v>0</v>
      </c>
      <c r="J63" s="15">
        <v>0</v>
      </c>
      <c r="K63" s="15">
        <v>0</v>
      </c>
      <c r="L63" s="15">
        <v>0</v>
      </c>
      <c r="M63" s="15">
        <v>0</v>
      </c>
      <c r="N63" s="15">
        <v>0</v>
      </c>
      <c r="O63" s="15">
        <v>0</v>
      </c>
      <c r="P63" s="15">
        <f t="shared" si="1"/>
        <v>0</v>
      </c>
    </row>
    <row r="64" spans="1:16" x14ac:dyDescent="0.25">
      <c r="A64" s="6" t="s">
        <v>76</v>
      </c>
      <c r="B64" s="18">
        <v>0</v>
      </c>
      <c r="C64" s="15">
        <v>0</v>
      </c>
      <c r="D64" s="15">
        <v>0</v>
      </c>
      <c r="E64" s="15">
        <v>0</v>
      </c>
      <c r="F64" s="15">
        <v>0</v>
      </c>
      <c r="G64" s="15">
        <v>0</v>
      </c>
      <c r="H64" s="15">
        <v>0</v>
      </c>
      <c r="I64" s="15">
        <v>0</v>
      </c>
      <c r="J64" s="15">
        <v>0</v>
      </c>
      <c r="K64" s="15">
        <v>0</v>
      </c>
      <c r="L64" s="15">
        <v>0</v>
      </c>
      <c r="M64" s="15">
        <v>0</v>
      </c>
      <c r="N64" s="15">
        <v>0</v>
      </c>
      <c r="O64" s="15">
        <v>0</v>
      </c>
      <c r="P64" s="15">
        <f t="shared" si="1"/>
        <v>0</v>
      </c>
    </row>
    <row r="65" spans="1:16" ht="30" x14ac:dyDescent="0.25">
      <c r="A65" s="6" t="s">
        <v>77</v>
      </c>
      <c r="B65" s="18">
        <v>0</v>
      </c>
      <c r="C65" s="15">
        <v>0</v>
      </c>
      <c r="D65" s="15">
        <v>0</v>
      </c>
      <c r="E65" s="15">
        <v>0</v>
      </c>
      <c r="F65" s="15">
        <v>0</v>
      </c>
      <c r="G65" s="15">
        <v>0</v>
      </c>
      <c r="H65" s="15">
        <v>0</v>
      </c>
      <c r="I65" s="15">
        <v>0</v>
      </c>
      <c r="J65" s="15">
        <v>0</v>
      </c>
      <c r="K65" s="15">
        <v>0</v>
      </c>
      <c r="L65" s="15">
        <v>0</v>
      </c>
      <c r="M65" s="15">
        <v>0</v>
      </c>
      <c r="N65" s="15">
        <v>0</v>
      </c>
      <c r="O65" s="15">
        <v>0</v>
      </c>
      <c r="P65" s="15">
        <f t="shared" si="1"/>
        <v>0</v>
      </c>
    </row>
    <row r="66" spans="1:16" x14ac:dyDescent="0.25">
      <c r="A66" s="4" t="s">
        <v>78</v>
      </c>
      <c r="B66" s="18">
        <f>SUM(B67:B68)</f>
        <v>0</v>
      </c>
      <c r="C66" s="15">
        <v>0</v>
      </c>
      <c r="D66" s="15">
        <f>+D67+D68</f>
        <v>0</v>
      </c>
      <c r="E66" s="15">
        <f t="shared" ref="E66:O66" si="8">+E67+E68</f>
        <v>0</v>
      </c>
      <c r="F66" s="15">
        <f>+F67+F68</f>
        <v>0</v>
      </c>
      <c r="G66" s="15">
        <f t="shared" si="8"/>
        <v>0</v>
      </c>
      <c r="H66" s="15">
        <f t="shared" si="8"/>
        <v>0</v>
      </c>
      <c r="I66" s="15">
        <f t="shared" si="8"/>
        <v>0</v>
      </c>
      <c r="J66" s="15">
        <f t="shared" si="8"/>
        <v>0</v>
      </c>
      <c r="K66" s="15">
        <f t="shared" si="8"/>
        <v>0</v>
      </c>
      <c r="L66" s="15">
        <f t="shared" si="8"/>
        <v>0</v>
      </c>
      <c r="M66" s="15">
        <f t="shared" si="8"/>
        <v>0</v>
      </c>
      <c r="N66" s="15">
        <f t="shared" si="8"/>
        <v>0</v>
      </c>
      <c r="O66" s="15">
        <f t="shared" si="8"/>
        <v>0</v>
      </c>
      <c r="P66" s="15">
        <f t="shared" si="1"/>
        <v>0</v>
      </c>
    </row>
    <row r="67" spans="1:16" x14ac:dyDescent="0.25">
      <c r="A67" s="6" t="s">
        <v>79</v>
      </c>
      <c r="B67" s="18">
        <v>0</v>
      </c>
      <c r="C67" s="15">
        <v>0</v>
      </c>
      <c r="D67" s="15">
        <v>0</v>
      </c>
      <c r="E67" s="15">
        <v>0</v>
      </c>
      <c r="F67" s="15">
        <v>0</v>
      </c>
      <c r="G67" s="15">
        <v>0</v>
      </c>
      <c r="H67" s="15">
        <v>0</v>
      </c>
      <c r="I67" s="15">
        <v>0</v>
      </c>
      <c r="J67" s="15">
        <v>0</v>
      </c>
      <c r="K67" s="15">
        <v>0</v>
      </c>
      <c r="L67" s="15">
        <v>0</v>
      </c>
      <c r="M67" s="15">
        <v>0</v>
      </c>
      <c r="N67" s="15">
        <v>0</v>
      </c>
      <c r="O67" s="15">
        <v>0</v>
      </c>
      <c r="P67" s="15">
        <f t="shared" si="1"/>
        <v>0</v>
      </c>
    </row>
    <row r="68" spans="1:16" ht="30" x14ac:dyDescent="0.25">
      <c r="A68" s="6" t="s">
        <v>80</v>
      </c>
      <c r="B68" s="18">
        <v>0</v>
      </c>
      <c r="C68" s="15">
        <v>0</v>
      </c>
      <c r="D68" s="15">
        <v>0</v>
      </c>
      <c r="E68" s="15">
        <v>0</v>
      </c>
      <c r="F68" s="15">
        <v>0</v>
      </c>
      <c r="G68" s="15">
        <v>0</v>
      </c>
      <c r="H68" s="15">
        <v>0</v>
      </c>
      <c r="I68" s="15">
        <v>0</v>
      </c>
      <c r="J68" s="15">
        <v>0</v>
      </c>
      <c r="K68" s="15">
        <v>0</v>
      </c>
      <c r="L68" s="15">
        <v>0</v>
      </c>
      <c r="M68" s="15">
        <v>0</v>
      </c>
      <c r="N68" s="15">
        <v>0</v>
      </c>
      <c r="O68" s="15">
        <v>0</v>
      </c>
      <c r="P68" s="15">
        <f t="shared" si="1"/>
        <v>0</v>
      </c>
    </row>
    <row r="69" spans="1:16" x14ac:dyDescent="0.25">
      <c r="A69" s="4" t="s">
        <v>81</v>
      </c>
      <c r="B69" s="18">
        <f>SUM(B70:B72)</f>
        <v>0</v>
      </c>
      <c r="C69" s="18">
        <f>+C70</f>
        <v>0</v>
      </c>
      <c r="D69" s="15">
        <f>+D70+D71+D72</f>
        <v>0</v>
      </c>
      <c r="E69" s="15">
        <f t="shared" ref="E69:O69" si="9">+E70+E71+E72</f>
        <v>0</v>
      </c>
      <c r="F69" s="15">
        <f t="shared" si="9"/>
        <v>0</v>
      </c>
      <c r="G69" s="15">
        <f t="shared" si="9"/>
        <v>0</v>
      </c>
      <c r="H69" s="15">
        <f t="shared" si="9"/>
        <v>0</v>
      </c>
      <c r="I69" s="15">
        <f t="shared" si="9"/>
        <v>0</v>
      </c>
      <c r="J69" s="15">
        <f t="shared" si="9"/>
        <v>0</v>
      </c>
      <c r="K69" s="15">
        <f t="shared" si="9"/>
        <v>0</v>
      </c>
      <c r="L69" s="15">
        <f t="shared" si="9"/>
        <v>0</v>
      </c>
      <c r="M69" s="15">
        <f t="shared" si="9"/>
        <v>0</v>
      </c>
      <c r="N69" s="15">
        <f t="shared" si="9"/>
        <v>0</v>
      </c>
      <c r="O69" s="15">
        <f t="shared" si="9"/>
        <v>0</v>
      </c>
      <c r="P69" s="15">
        <f t="shared" si="1"/>
        <v>0</v>
      </c>
    </row>
    <row r="70" spans="1:16" x14ac:dyDescent="0.25">
      <c r="A70" s="6" t="s">
        <v>82</v>
      </c>
      <c r="B70" s="18">
        <v>0</v>
      </c>
      <c r="C70" s="15">
        <v>0</v>
      </c>
      <c r="D70" s="15">
        <v>0</v>
      </c>
      <c r="E70" s="15">
        <v>0</v>
      </c>
      <c r="F70" s="15">
        <v>0</v>
      </c>
      <c r="G70" s="15">
        <v>0</v>
      </c>
      <c r="H70" s="15">
        <v>0</v>
      </c>
      <c r="I70" s="15">
        <v>0</v>
      </c>
      <c r="J70" s="15">
        <v>0</v>
      </c>
      <c r="K70" s="15">
        <v>0</v>
      </c>
      <c r="L70" s="15">
        <v>0</v>
      </c>
      <c r="M70" s="15">
        <v>0</v>
      </c>
      <c r="N70" s="15">
        <v>0</v>
      </c>
      <c r="O70" s="15">
        <v>0</v>
      </c>
      <c r="P70" s="15">
        <f t="shared" si="1"/>
        <v>0</v>
      </c>
    </row>
    <row r="71" spans="1:16" x14ac:dyDescent="0.25">
      <c r="A71" s="6" t="s">
        <v>83</v>
      </c>
      <c r="B71" s="18">
        <v>0</v>
      </c>
      <c r="C71" s="15">
        <v>0</v>
      </c>
      <c r="D71" s="15">
        <v>0</v>
      </c>
      <c r="E71" s="15">
        <v>0</v>
      </c>
      <c r="F71" s="15">
        <v>0</v>
      </c>
      <c r="G71" s="15">
        <v>0</v>
      </c>
      <c r="H71" s="15">
        <v>0</v>
      </c>
      <c r="I71" s="15">
        <v>0</v>
      </c>
      <c r="J71" s="15">
        <v>0</v>
      </c>
      <c r="K71" s="15">
        <v>0</v>
      </c>
      <c r="L71" s="15">
        <v>0</v>
      </c>
      <c r="M71" s="15">
        <v>0</v>
      </c>
      <c r="N71" s="15">
        <v>0</v>
      </c>
      <c r="O71" s="15">
        <v>0</v>
      </c>
      <c r="P71" s="15">
        <f t="shared" si="1"/>
        <v>0</v>
      </c>
    </row>
    <row r="72" spans="1:16" ht="30" x14ac:dyDescent="0.25">
      <c r="A72" s="6" t="s">
        <v>84</v>
      </c>
      <c r="B72" s="18">
        <v>0</v>
      </c>
      <c r="C72" s="15">
        <v>0</v>
      </c>
      <c r="D72" s="15">
        <v>0</v>
      </c>
      <c r="E72" s="15">
        <v>0</v>
      </c>
      <c r="F72" s="15">
        <v>0</v>
      </c>
      <c r="G72" s="15">
        <v>0</v>
      </c>
      <c r="H72" s="15">
        <v>0</v>
      </c>
      <c r="I72" s="15">
        <v>0</v>
      </c>
      <c r="J72" s="15">
        <v>0</v>
      </c>
      <c r="K72" s="15">
        <v>0</v>
      </c>
      <c r="L72" s="15">
        <v>0</v>
      </c>
      <c r="M72" s="15">
        <v>0</v>
      </c>
      <c r="N72" s="15">
        <v>0</v>
      </c>
      <c r="O72" s="15">
        <v>0</v>
      </c>
      <c r="P72" s="15">
        <f t="shared" si="1"/>
        <v>0</v>
      </c>
    </row>
    <row r="73" spans="1:16" x14ac:dyDescent="0.25">
      <c r="A73" s="7" t="s">
        <v>85</v>
      </c>
      <c r="B73" s="20">
        <f>+B9+B15+B25+B35+B51+B6+B61</f>
        <v>447091686</v>
      </c>
      <c r="C73" s="20">
        <f>+C9+C15+C25+C35+C5+C51+C61</f>
        <v>447091686</v>
      </c>
      <c r="D73" s="21">
        <f>+D69+D66+D61+D51+D43+D35+D25+D15+D9</f>
        <v>27024638.339999996</v>
      </c>
      <c r="E73" s="21">
        <f>+E69+E66+E61+E51+E43+E35+E25+E15+E9</f>
        <v>0</v>
      </c>
      <c r="F73" s="21">
        <f t="shared" ref="F73:O73" si="10">+F69+F66+F61+F51+F43+F35+F25+F15+F9</f>
        <v>0</v>
      </c>
      <c r="G73" s="21">
        <f t="shared" si="10"/>
        <v>0</v>
      </c>
      <c r="H73" s="21">
        <f t="shared" si="10"/>
        <v>0</v>
      </c>
      <c r="I73" s="21">
        <f t="shared" si="10"/>
        <v>0</v>
      </c>
      <c r="J73" s="21">
        <f t="shared" si="10"/>
        <v>0</v>
      </c>
      <c r="K73" s="21">
        <f t="shared" si="10"/>
        <v>0</v>
      </c>
      <c r="L73" s="21">
        <f t="shared" si="10"/>
        <v>0</v>
      </c>
      <c r="M73" s="21">
        <f t="shared" si="10"/>
        <v>0</v>
      </c>
      <c r="N73" s="21">
        <f>+N69+N66+N61+N51+N43+N35+N25+N15+N9</f>
        <v>0</v>
      </c>
      <c r="O73" s="21">
        <f t="shared" si="10"/>
        <v>0</v>
      </c>
      <c r="P73" s="21">
        <f t="shared" si="1"/>
        <v>27024638.339999996</v>
      </c>
    </row>
    <row r="74" spans="1:16" x14ac:dyDescent="0.25">
      <c r="A74" s="4" t="s">
        <v>86</v>
      </c>
      <c r="B74" s="19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>
        <f t="shared" ref="P74:P83" si="11">+D74+E74+F74+G74+H74+I74+J74+K74+L74+M74+N74+O74</f>
        <v>0</v>
      </c>
    </row>
    <row r="75" spans="1:16" x14ac:dyDescent="0.25">
      <c r="A75" s="4" t="s">
        <v>87</v>
      </c>
      <c r="B75" s="18">
        <v>0</v>
      </c>
      <c r="C75" s="15">
        <v>0</v>
      </c>
      <c r="D75" s="15">
        <f>+D76+D77</f>
        <v>0</v>
      </c>
      <c r="E75" s="15">
        <f t="shared" ref="E75:O75" si="12">+E76+E77</f>
        <v>0</v>
      </c>
      <c r="F75" s="15">
        <f t="shared" si="12"/>
        <v>0</v>
      </c>
      <c r="G75" s="15">
        <f t="shared" si="12"/>
        <v>0</v>
      </c>
      <c r="H75" s="15">
        <f t="shared" si="12"/>
        <v>0</v>
      </c>
      <c r="I75" s="15">
        <f t="shared" si="12"/>
        <v>0</v>
      </c>
      <c r="J75" s="15">
        <f t="shared" si="12"/>
        <v>0</v>
      </c>
      <c r="K75" s="15">
        <f t="shared" si="12"/>
        <v>0</v>
      </c>
      <c r="L75" s="15">
        <f t="shared" si="12"/>
        <v>0</v>
      </c>
      <c r="M75" s="15">
        <f t="shared" si="12"/>
        <v>0</v>
      </c>
      <c r="N75" s="15">
        <f t="shared" si="12"/>
        <v>0</v>
      </c>
      <c r="O75" s="15">
        <f t="shared" si="12"/>
        <v>0</v>
      </c>
      <c r="P75" s="15">
        <f t="shared" si="11"/>
        <v>0</v>
      </c>
    </row>
    <row r="76" spans="1:16" x14ac:dyDescent="0.25">
      <c r="A76" s="6" t="s">
        <v>88</v>
      </c>
      <c r="B76" s="18">
        <v>0</v>
      </c>
      <c r="C76" s="15">
        <v>0</v>
      </c>
      <c r="D76" s="15">
        <v>0</v>
      </c>
      <c r="E76" s="15">
        <v>0</v>
      </c>
      <c r="F76" s="15">
        <v>0</v>
      </c>
      <c r="G76" s="15">
        <v>0</v>
      </c>
      <c r="H76" s="15">
        <v>0</v>
      </c>
      <c r="I76" s="15">
        <v>0</v>
      </c>
      <c r="J76" s="15">
        <v>0</v>
      </c>
      <c r="K76" s="15">
        <v>0</v>
      </c>
      <c r="L76" s="15">
        <v>0</v>
      </c>
      <c r="M76" s="15">
        <v>0</v>
      </c>
      <c r="N76" s="15">
        <v>0</v>
      </c>
      <c r="O76" s="15">
        <v>0</v>
      </c>
      <c r="P76" s="15">
        <f t="shared" si="11"/>
        <v>0</v>
      </c>
    </row>
    <row r="77" spans="1:16" x14ac:dyDescent="0.25">
      <c r="A77" s="6" t="s">
        <v>89</v>
      </c>
      <c r="B77" s="18">
        <v>0</v>
      </c>
      <c r="C77" s="15">
        <v>0</v>
      </c>
      <c r="D77" s="15">
        <v>0</v>
      </c>
      <c r="E77" s="15">
        <v>0</v>
      </c>
      <c r="F77" s="15">
        <v>0</v>
      </c>
      <c r="G77" s="15">
        <v>0</v>
      </c>
      <c r="H77" s="15">
        <v>0</v>
      </c>
      <c r="I77" s="15">
        <v>0</v>
      </c>
      <c r="J77" s="15">
        <v>0</v>
      </c>
      <c r="K77" s="15">
        <v>0</v>
      </c>
      <c r="L77" s="15">
        <v>0</v>
      </c>
      <c r="M77" s="15">
        <v>0</v>
      </c>
      <c r="N77" s="15">
        <v>0</v>
      </c>
      <c r="O77" s="15">
        <v>0</v>
      </c>
      <c r="P77" s="15">
        <f t="shared" si="11"/>
        <v>0</v>
      </c>
    </row>
    <row r="78" spans="1:16" x14ac:dyDescent="0.25">
      <c r="A78" s="4" t="s">
        <v>90</v>
      </c>
      <c r="B78" s="18">
        <f>+B79</f>
        <v>0</v>
      </c>
      <c r="C78" s="18">
        <f>+C79</f>
        <v>0</v>
      </c>
      <c r="D78" s="15">
        <f>+D79+D80+D81+D82</f>
        <v>0</v>
      </c>
      <c r="E78" s="15">
        <f t="shared" ref="E78:O78" si="13">+E79+E80+E81+E82</f>
        <v>0</v>
      </c>
      <c r="F78" s="15">
        <f t="shared" si="13"/>
        <v>0</v>
      </c>
      <c r="G78" s="15">
        <f t="shared" si="13"/>
        <v>0</v>
      </c>
      <c r="H78" s="15">
        <f t="shared" si="13"/>
        <v>0</v>
      </c>
      <c r="I78" s="15">
        <f t="shared" si="13"/>
        <v>0</v>
      </c>
      <c r="J78" s="15">
        <f t="shared" si="13"/>
        <v>0</v>
      </c>
      <c r="K78" s="15">
        <f t="shared" si="13"/>
        <v>0</v>
      </c>
      <c r="L78" s="15">
        <f t="shared" si="13"/>
        <v>0</v>
      </c>
      <c r="M78" s="15">
        <f t="shared" si="13"/>
        <v>0</v>
      </c>
      <c r="N78" s="15">
        <f t="shared" si="13"/>
        <v>0</v>
      </c>
      <c r="O78" s="15">
        <f t="shared" si="13"/>
        <v>0</v>
      </c>
      <c r="P78" s="15">
        <f t="shared" si="11"/>
        <v>0</v>
      </c>
    </row>
    <row r="79" spans="1:16" x14ac:dyDescent="0.25">
      <c r="A79" s="6" t="s">
        <v>91</v>
      </c>
      <c r="B79" s="18">
        <v>0</v>
      </c>
      <c r="C79" s="15">
        <v>0</v>
      </c>
      <c r="D79" s="15">
        <v>0</v>
      </c>
      <c r="E79" s="15">
        <v>0</v>
      </c>
      <c r="F79" s="15">
        <v>0</v>
      </c>
      <c r="G79" s="15">
        <v>0</v>
      </c>
      <c r="H79" s="15">
        <v>0</v>
      </c>
      <c r="I79" s="15">
        <v>0</v>
      </c>
      <c r="J79" s="15">
        <v>0</v>
      </c>
      <c r="K79" s="15">
        <v>0</v>
      </c>
      <c r="L79" s="15">
        <v>0</v>
      </c>
      <c r="M79" s="15">
        <v>0</v>
      </c>
      <c r="N79" s="15">
        <v>0</v>
      </c>
      <c r="O79" s="15">
        <v>0</v>
      </c>
      <c r="P79" s="15">
        <f t="shared" si="11"/>
        <v>0</v>
      </c>
    </row>
    <row r="80" spans="1:16" x14ac:dyDescent="0.25">
      <c r="A80" s="6" t="s">
        <v>92</v>
      </c>
      <c r="B80" s="18">
        <v>0</v>
      </c>
      <c r="C80" s="15">
        <v>0</v>
      </c>
      <c r="D80" s="15">
        <v>0</v>
      </c>
      <c r="E80" s="15">
        <v>0</v>
      </c>
      <c r="F80" s="15">
        <v>0</v>
      </c>
      <c r="G80" s="15">
        <v>0</v>
      </c>
      <c r="H80" s="15">
        <v>0</v>
      </c>
      <c r="I80" s="15">
        <v>0</v>
      </c>
      <c r="J80" s="15">
        <v>0</v>
      </c>
      <c r="K80" s="15">
        <v>0</v>
      </c>
      <c r="L80" s="15">
        <v>0</v>
      </c>
      <c r="M80" s="15">
        <v>0</v>
      </c>
      <c r="N80" s="15">
        <v>0</v>
      </c>
      <c r="O80" s="15">
        <v>0</v>
      </c>
      <c r="P80" s="15">
        <f t="shared" si="11"/>
        <v>0</v>
      </c>
    </row>
    <row r="81" spans="1:25" x14ac:dyDescent="0.25">
      <c r="A81" s="4" t="s">
        <v>93</v>
      </c>
      <c r="B81" s="19">
        <v>0</v>
      </c>
      <c r="C81" s="15">
        <v>0</v>
      </c>
      <c r="D81" s="15">
        <v>0</v>
      </c>
      <c r="E81" s="15">
        <v>0</v>
      </c>
      <c r="F81" s="15">
        <v>0</v>
      </c>
      <c r="G81" s="15">
        <v>0</v>
      </c>
      <c r="H81" s="15">
        <v>0</v>
      </c>
      <c r="I81" s="15">
        <v>0</v>
      </c>
      <c r="J81" s="15">
        <v>0</v>
      </c>
      <c r="K81" s="15">
        <v>0</v>
      </c>
      <c r="L81" s="15">
        <v>0</v>
      </c>
      <c r="M81" s="15">
        <v>0</v>
      </c>
      <c r="N81" s="15">
        <v>0</v>
      </c>
      <c r="O81" s="15">
        <v>0</v>
      </c>
      <c r="P81" s="15">
        <f t="shared" si="11"/>
        <v>0</v>
      </c>
    </row>
    <row r="82" spans="1:25" x14ac:dyDescent="0.25">
      <c r="A82" s="8" t="s">
        <v>94</v>
      </c>
      <c r="B82" s="18">
        <v>0</v>
      </c>
      <c r="C82" s="15">
        <v>0</v>
      </c>
      <c r="D82" s="15">
        <v>0</v>
      </c>
      <c r="E82" s="15">
        <v>0</v>
      </c>
      <c r="F82" s="15">
        <v>0</v>
      </c>
      <c r="G82" s="15">
        <v>0</v>
      </c>
      <c r="H82" s="15">
        <v>0</v>
      </c>
      <c r="I82" s="15">
        <v>0</v>
      </c>
      <c r="J82" s="15">
        <v>0</v>
      </c>
      <c r="K82" s="15">
        <v>0</v>
      </c>
      <c r="L82" s="15">
        <v>0</v>
      </c>
      <c r="M82" s="15">
        <v>0</v>
      </c>
      <c r="N82" s="15">
        <v>0</v>
      </c>
      <c r="O82" s="15">
        <v>0</v>
      </c>
      <c r="P82" s="15">
        <f t="shared" si="11"/>
        <v>0</v>
      </c>
    </row>
    <row r="83" spans="1:25" ht="18.75" customHeight="1" x14ac:dyDescent="0.25">
      <c r="A83" s="7" t="s">
        <v>95</v>
      </c>
      <c r="B83" s="20">
        <f>+B78</f>
        <v>0</v>
      </c>
      <c r="C83" s="20">
        <f>+C78</f>
        <v>0</v>
      </c>
      <c r="D83" s="21">
        <f>+D75+D78</f>
        <v>0</v>
      </c>
      <c r="E83" s="21">
        <f t="shared" ref="E83:O83" si="14">+E75+E78</f>
        <v>0</v>
      </c>
      <c r="F83" s="21">
        <f t="shared" si="14"/>
        <v>0</v>
      </c>
      <c r="G83" s="21">
        <f t="shared" si="14"/>
        <v>0</v>
      </c>
      <c r="H83" s="21">
        <f t="shared" si="14"/>
        <v>0</v>
      </c>
      <c r="I83" s="21">
        <f t="shared" si="14"/>
        <v>0</v>
      </c>
      <c r="J83" s="21">
        <f t="shared" si="14"/>
        <v>0</v>
      </c>
      <c r="K83" s="21">
        <f t="shared" si="14"/>
        <v>0</v>
      </c>
      <c r="L83" s="21">
        <f t="shared" si="14"/>
        <v>0</v>
      </c>
      <c r="M83" s="21">
        <f t="shared" si="14"/>
        <v>0</v>
      </c>
      <c r="N83" s="21">
        <f t="shared" si="14"/>
        <v>0</v>
      </c>
      <c r="O83" s="21">
        <f t="shared" si="14"/>
        <v>0</v>
      </c>
      <c r="P83" s="22">
        <f t="shared" si="11"/>
        <v>0</v>
      </c>
    </row>
    <row r="84" spans="1:25" ht="24" customHeight="1" x14ac:dyDescent="0.25">
      <c r="A84" s="9" t="s">
        <v>96</v>
      </c>
      <c r="B84" s="23">
        <f>+B83+B73</f>
        <v>447091686</v>
      </c>
      <c r="C84" s="24">
        <f>+C83+C73</f>
        <v>447091686</v>
      </c>
      <c r="D84" s="25">
        <f t="shared" ref="D84:O84" si="15">+D73+D83</f>
        <v>27024638.339999996</v>
      </c>
      <c r="E84" s="25">
        <f t="shared" si="15"/>
        <v>0</v>
      </c>
      <c r="F84" s="25">
        <f t="shared" si="15"/>
        <v>0</v>
      </c>
      <c r="G84" s="25">
        <f t="shared" si="15"/>
        <v>0</v>
      </c>
      <c r="H84" s="25">
        <f t="shared" si="15"/>
        <v>0</v>
      </c>
      <c r="I84" s="25">
        <f t="shared" si="15"/>
        <v>0</v>
      </c>
      <c r="J84" s="25">
        <f t="shared" si="15"/>
        <v>0</v>
      </c>
      <c r="K84" s="25">
        <f t="shared" si="15"/>
        <v>0</v>
      </c>
      <c r="L84" s="25">
        <f t="shared" si="15"/>
        <v>0</v>
      </c>
      <c r="M84" s="25">
        <f t="shared" si="15"/>
        <v>0</v>
      </c>
      <c r="N84" s="25">
        <f>+N73+N83</f>
        <v>0</v>
      </c>
      <c r="O84" s="25">
        <f t="shared" si="15"/>
        <v>0</v>
      </c>
      <c r="P84" s="25">
        <f>+D84+E84+F84+G84+H84+I84+J84+K84+L84+M84+N84+O84</f>
        <v>27024638.339999996</v>
      </c>
    </row>
    <row r="85" spans="1:25" x14ac:dyDescent="0.25">
      <c r="B85" s="15"/>
      <c r="C85" s="15"/>
      <c r="D85" s="15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</row>
    <row r="86" spans="1:25" ht="14.25" customHeight="1" x14ac:dyDescent="0.25">
      <c r="A86" s="11" t="s">
        <v>97</v>
      </c>
      <c r="B86" s="11"/>
      <c r="C86" s="11"/>
      <c r="D86" s="15"/>
      <c r="E86" s="15"/>
      <c r="F86" s="15"/>
      <c r="G86" s="15"/>
      <c r="H86" s="15"/>
      <c r="I86" s="15"/>
      <c r="J86" s="15"/>
      <c r="K86" s="15"/>
      <c r="L86" s="15"/>
      <c r="M86" s="15"/>
      <c r="N86" s="15"/>
    </row>
    <row r="87" spans="1:25" ht="16.5" customHeight="1" x14ac:dyDescent="0.25">
      <c r="A87" s="12" t="s">
        <v>98</v>
      </c>
      <c r="B87" s="12"/>
      <c r="C87" s="12"/>
      <c r="D87" s="15"/>
      <c r="E87" s="15"/>
      <c r="F87" s="15"/>
      <c r="G87" s="15"/>
      <c r="H87" s="15"/>
      <c r="I87" s="15"/>
      <c r="J87" s="15"/>
      <c r="K87" s="15"/>
      <c r="L87" s="15"/>
      <c r="M87" s="15"/>
      <c r="N87" s="15"/>
    </row>
    <row r="88" spans="1:25" ht="20.25" customHeight="1" x14ac:dyDescent="0.25">
      <c r="A88" s="12" t="s">
        <v>99</v>
      </c>
      <c r="B88" s="12"/>
      <c r="C88" s="12"/>
      <c r="D88" s="15"/>
      <c r="E88" s="15"/>
      <c r="F88" s="15"/>
      <c r="G88" s="15"/>
      <c r="H88" s="15"/>
      <c r="I88" s="15"/>
      <c r="J88" s="15"/>
      <c r="K88" s="15"/>
      <c r="L88" s="15"/>
      <c r="M88" s="15"/>
      <c r="N88" s="15"/>
    </row>
    <row r="89" spans="1:25" ht="19.5" customHeight="1" x14ac:dyDescent="0.25">
      <c r="A89" s="12" t="s">
        <v>100</v>
      </c>
      <c r="B89" s="12"/>
      <c r="C89" s="12"/>
      <c r="D89" s="12"/>
      <c r="E89" s="12"/>
      <c r="F89" s="12"/>
      <c r="G89" s="12"/>
      <c r="H89" s="12"/>
      <c r="I89" s="12"/>
      <c r="J89" s="12"/>
      <c r="K89" s="12"/>
      <c r="L89" s="12"/>
      <c r="M89" s="12"/>
      <c r="N89" s="12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</row>
    <row r="90" spans="1:25" x14ac:dyDescent="0.25">
      <c r="A90" s="12" t="s">
        <v>103</v>
      </c>
      <c r="B90" s="12"/>
      <c r="C90" s="12"/>
      <c r="D90" s="12"/>
      <c r="E90" s="12"/>
      <c r="F90" s="12"/>
      <c r="G90" s="12"/>
      <c r="H90" s="12"/>
      <c r="I90" s="12"/>
      <c r="J90" s="12"/>
      <c r="K90" s="12"/>
      <c r="L90" s="12"/>
      <c r="M90" s="12"/>
      <c r="N90" s="12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</row>
    <row r="91" spans="1:25" x14ac:dyDescent="0.25">
      <c r="A91" s="12" t="s">
        <v>105</v>
      </c>
      <c r="D91" s="12"/>
      <c r="E91" s="12"/>
      <c r="F91" s="12"/>
      <c r="G91" s="12"/>
      <c r="H91" s="12"/>
      <c r="I91" s="12"/>
      <c r="J91" s="12"/>
      <c r="K91" s="12"/>
      <c r="L91" s="12"/>
      <c r="M91" s="12"/>
      <c r="N91" s="12"/>
    </row>
    <row r="92" spans="1:25" x14ac:dyDescent="0.25">
      <c r="A92" t="s">
        <v>144</v>
      </c>
      <c r="B92" s="13"/>
      <c r="D92" s="12"/>
      <c r="E92" s="12"/>
      <c r="F92" s="12"/>
      <c r="G92" s="12"/>
      <c r="H92" s="12"/>
      <c r="I92" s="12"/>
      <c r="J92" s="12"/>
      <c r="K92" s="12"/>
      <c r="L92" s="12"/>
      <c r="M92" s="12"/>
      <c r="N92" s="12"/>
    </row>
    <row r="93" spans="1:25" x14ac:dyDescent="0.25">
      <c r="A93" t="s">
        <v>145</v>
      </c>
      <c r="N93" s="15"/>
    </row>
    <row r="94" spans="1:25" x14ac:dyDescent="0.25">
      <c r="B94" s="14"/>
      <c r="N94" s="15"/>
    </row>
    <row r="95" spans="1:25" ht="21" x14ac:dyDescent="0.35">
      <c r="D95" s="42" t="s">
        <v>101</v>
      </c>
      <c r="E95" s="42"/>
      <c r="F95" s="42"/>
      <c r="G95" s="42"/>
      <c r="H95" s="42"/>
      <c r="I95" s="42"/>
      <c r="J95" s="42"/>
      <c r="K95" s="42"/>
      <c r="L95" s="42" t="s">
        <v>102</v>
      </c>
      <c r="M95" s="42"/>
      <c r="N95" s="42"/>
    </row>
    <row r="96" spans="1:25" ht="21" x14ac:dyDescent="0.35">
      <c r="D96" s="43" t="s">
        <v>107</v>
      </c>
      <c r="E96" s="42"/>
      <c r="F96" s="42"/>
      <c r="G96" s="42"/>
      <c r="H96" s="42"/>
      <c r="I96" s="42"/>
      <c r="J96" s="42"/>
      <c r="K96" s="42"/>
      <c r="L96" s="44" t="s">
        <v>104</v>
      </c>
      <c r="M96" s="42"/>
      <c r="N96" s="42"/>
    </row>
    <row r="97" spans="4:14" ht="21" x14ac:dyDescent="0.35">
      <c r="D97" s="42" t="s">
        <v>108</v>
      </c>
      <c r="E97" s="42"/>
      <c r="F97" s="42"/>
      <c r="G97" s="42"/>
      <c r="H97" s="42"/>
      <c r="I97" s="42"/>
      <c r="J97" s="42"/>
      <c r="K97" s="42"/>
      <c r="L97" s="42" t="s">
        <v>109</v>
      </c>
      <c r="M97" s="42"/>
      <c r="N97" s="42"/>
    </row>
    <row r="98" spans="4:14" ht="21" x14ac:dyDescent="0.35">
      <c r="D98" s="45"/>
      <c r="E98" s="42"/>
      <c r="F98" s="42"/>
      <c r="G98" s="42"/>
      <c r="H98" s="42"/>
      <c r="I98" s="42"/>
      <c r="J98" s="42"/>
      <c r="K98" s="42"/>
      <c r="L98" s="42"/>
      <c r="M98" s="42"/>
      <c r="N98" s="42"/>
    </row>
    <row r="99" spans="4:14" ht="21" x14ac:dyDescent="0.35"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</row>
  </sheetData>
  <mergeCells count="6">
    <mergeCell ref="D6:O6"/>
    <mergeCell ref="A4:P4"/>
    <mergeCell ref="A1:P1"/>
    <mergeCell ref="A2:P2"/>
    <mergeCell ref="A3:P3"/>
    <mergeCell ref="A5:P5"/>
  </mergeCells>
  <pageMargins left="0.23622047244094499" right="0.23622047244094499" top="0.35433070866141703" bottom="0.23622047244094499" header="0.31496062992126" footer="0.31496062992126"/>
  <pageSetup paperSize="5" scale="55" fitToHeight="0" orientation="landscape" r:id="rId1"/>
  <rowBreaks count="1" manualBreakCount="1">
    <brk id="50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I27"/>
  <sheetViews>
    <sheetView topLeftCell="A14" workbookViewId="0">
      <selection activeCell="E23" sqref="E23"/>
    </sheetView>
  </sheetViews>
  <sheetFormatPr baseColWidth="10" defaultRowHeight="15" x14ac:dyDescent="0.25"/>
  <cols>
    <col min="1" max="1" width="15.5703125" customWidth="1"/>
    <col min="2" max="2" width="20.5703125" customWidth="1"/>
    <col min="3" max="3" width="29.140625" customWidth="1"/>
    <col min="4" max="4" width="15.85546875" customWidth="1"/>
    <col min="7" max="7" width="17.85546875" customWidth="1"/>
    <col min="8" max="8" width="16.5703125" customWidth="1"/>
    <col min="9" max="9" width="26.5703125" customWidth="1"/>
  </cols>
  <sheetData>
    <row r="3" spans="1:9" x14ac:dyDescent="0.25">
      <c r="A3" s="14"/>
      <c r="B3" s="14"/>
      <c r="C3" s="14"/>
      <c r="D3" s="14"/>
      <c r="E3" s="14"/>
      <c r="F3" s="14"/>
      <c r="G3" s="14"/>
      <c r="H3" s="14"/>
      <c r="I3" s="14"/>
    </row>
    <row r="4" spans="1:9" x14ac:dyDescent="0.25">
      <c r="A4" s="14"/>
      <c r="B4" s="14"/>
      <c r="C4" s="14"/>
      <c r="D4" s="14"/>
      <c r="E4" s="14"/>
      <c r="F4" s="14"/>
      <c r="G4" s="14"/>
      <c r="H4" s="14"/>
      <c r="I4" s="14"/>
    </row>
    <row r="5" spans="1:9" ht="18.75" x14ac:dyDescent="0.25">
      <c r="A5" s="56" t="s">
        <v>111</v>
      </c>
      <c r="B5" s="56"/>
      <c r="C5" s="56"/>
      <c r="D5" s="56"/>
      <c r="E5" s="56"/>
      <c r="F5" s="56"/>
      <c r="G5" s="56"/>
      <c r="H5" s="56"/>
      <c r="I5" s="56"/>
    </row>
    <row r="6" spans="1:9" ht="18.75" x14ac:dyDescent="0.25">
      <c r="A6" s="56" t="s">
        <v>112</v>
      </c>
      <c r="B6" s="56"/>
      <c r="C6" s="56"/>
      <c r="D6" s="56"/>
      <c r="E6" s="56"/>
      <c r="F6" s="56"/>
      <c r="G6" s="56"/>
      <c r="H6" s="56"/>
      <c r="I6" s="56"/>
    </row>
    <row r="7" spans="1:9" ht="18.75" x14ac:dyDescent="0.25">
      <c r="A7" s="56" t="s">
        <v>110</v>
      </c>
      <c r="B7" s="56"/>
      <c r="C7" s="56"/>
      <c r="D7" s="56"/>
      <c r="E7" s="56"/>
      <c r="F7" s="56"/>
      <c r="G7" s="56"/>
      <c r="H7" s="56"/>
      <c r="I7" s="56"/>
    </row>
    <row r="8" spans="1:9" ht="15.75" x14ac:dyDescent="0.25">
      <c r="A8" s="57" t="s">
        <v>113</v>
      </c>
      <c r="B8" s="57"/>
      <c r="C8" s="57"/>
      <c r="D8" s="57"/>
      <c r="E8" s="57"/>
      <c r="F8" s="57"/>
      <c r="G8" s="57"/>
      <c r="H8" s="57"/>
      <c r="I8" s="57"/>
    </row>
    <row r="9" spans="1:9" ht="15.75" x14ac:dyDescent="0.25">
      <c r="A9" s="58" t="s">
        <v>114</v>
      </c>
      <c r="B9" s="58"/>
      <c r="C9" s="58"/>
      <c r="D9" s="58"/>
      <c r="E9" s="58"/>
      <c r="F9" s="58"/>
      <c r="G9" s="58"/>
      <c r="H9" s="58"/>
      <c r="I9" s="58"/>
    </row>
    <row r="10" spans="1:9" ht="15.75" x14ac:dyDescent="0.25">
      <c r="A10" s="28"/>
      <c r="B10" s="28"/>
      <c r="C10" s="28"/>
      <c r="D10" s="28"/>
      <c r="E10" s="28"/>
      <c r="F10" s="28"/>
      <c r="G10" s="28"/>
      <c r="H10" s="28"/>
      <c r="I10" s="28"/>
    </row>
    <row r="11" spans="1:9" ht="16.5" thickBot="1" x14ac:dyDescent="0.3">
      <c r="A11" s="28"/>
      <c r="B11" s="28"/>
      <c r="C11" s="28"/>
      <c r="D11" s="28"/>
      <c r="E11" s="28"/>
      <c r="F11" s="28"/>
      <c r="G11" s="28"/>
      <c r="H11" s="28"/>
      <c r="I11" s="28"/>
    </row>
    <row r="12" spans="1:9" ht="45" x14ac:dyDescent="0.25">
      <c r="A12" s="29" t="s">
        <v>115</v>
      </c>
      <c r="B12" s="30" t="s">
        <v>116</v>
      </c>
      <c r="C12" s="30" t="s">
        <v>117</v>
      </c>
      <c r="D12" s="30" t="s">
        <v>118</v>
      </c>
      <c r="E12" s="30" t="s">
        <v>119</v>
      </c>
      <c r="F12" s="30" t="s">
        <v>120</v>
      </c>
      <c r="G12" s="30" t="s">
        <v>121</v>
      </c>
      <c r="H12" s="30" t="s">
        <v>122</v>
      </c>
      <c r="I12" s="31" t="s">
        <v>123</v>
      </c>
    </row>
    <row r="13" spans="1:9" ht="110.25" customHeight="1" x14ac:dyDescent="0.25">
      <c r="A13" s="59" t="s">
        <v>124</v>
      </c>
      <c r="B13" s="60" t="s">
        <v>125</v>
      </c>
      <c r="C13" s="32" t="s">
        <v>133</v>
      </c>
      <c r="D13" s="33">
        <v>45981</v>
      </c>
      <c r="E13" s="34">
        <v>65600</v>
      </c>
      <c r="F13" s="34">
        <f>+E13</f>
        <v>65600</v>
      </c>
      <c r="G13" s="32" t="s">
        <v>134</v>
      </c>
      <c r="H13" s="32" t="s">
        <v>135</v>
      </c>
      <c r="I13" s="35" t="s">
        <v>139</v>
      </c>
    </row>
    <row r="14" spans="1:9" ht="120.75" customHeight="1" x14ac:dyDescent="0.25">
      <c r="A14" s="59"/>
      <c r="B14" s="61"/>
      <c r="C14" s="46" t="s">
        <v>138</v>
      </c>
      <c r="D14" s="33">
        <v>45981</v>
      </c>
      <c r="E14" s="34">
        <v>31446.25</v>
      </c>
      <c r="F14" s="34">
        <f>+E14</f>
        <v>31446.25</v>
      </c>
      <c r="G14" s="32" t="s">
        <v>134</v>
      </c>
      <c r="H14" s="32" t="s">
        <v>136</v>
      </c>
      <c r="I14" s="35" t="s">
        <v>141</v>
      </c>
    </row>
    <row r="15" spans="1:9" ht="109.5" customHeight="1" x14ac:dyDescent="0.25">
      <c r="A15" s="59"/>
      <c r="B15" s="62"/>
      <c r="C15" s="32" t="s">
        <v>133</v>
      </c>
      <c r="D15" s="33">
        <v>45981</v>
      </c>
      <c r="E15" s="34">
        <v>32800</v>
      </c>
      <c r="F15" s="34">
        <f>+E15</f>
        <v>32800</v>
      </c>
      <c r="G15" s="32" t="s">
        <v>134</v>
      </c>
      <c r="H15" s="32" t="s">
        <v>137</v>
      </c>
      <c r="I15" s="35" t="s">
        <v>140</v>
      </c>
    </row>
    <row r="16" spans="1:9" ht="34.5" customHeight="1" thickBot="1" x14ac:dyDescent="0.3">
      <c r="A16" s="53" t="s">
        <v>126</v>
      </c>
      <c r="B16" s="54"/>
      <c r="C16" s="54"/>
      <c r="D16" s="54"/>
      <c r="E16" s="55"/>
      <c r="F16" s="36">
        <f>SUM(F13:F15)</f>
        <v>129846.25</v>
      </c>
      <c r="G16" s="37"/>
      <c r="H16" s="37"/>
      <c r="I16" s="38"/>
    </row>
    <row r="17" spans="1:9" ht="15.75" x14ac:dyDescent="0.25">
      <c r="B17" s="39"/>
      <c r="C17" s="37"/>
      <c r="D17" s="37"/>
      <c r="E17" s="37"/>
      <c r="F17" s="37"/>
      <c r="G17" s="37"/>
      <c r="H17" s="37"/>
      <c r="I17" s="38"/>
    </row>
    <row r="18" spans="1:9" x14ac:dyDescent="0.25">
      <c r="A18" s="14" t="s">
        <v>127</v>
      </c>
      <c r="B18" s="38"/>
      <c r="C18" s="37"/>
      <c r="D18" s="37"/>
      <c r="E18" s="37"/>
      <c r="F18" s="37"/>
      <c r="G18" s="37"/>
      <c r="H18" s="37"/>
      <c r="I18" s="38"/>
    </row>
    <row r="19" spans="1:9" x14ac:dyDescent="0.25">
      <c r="A19" s="14" t="s">
        <v>142</v>
      </c>
      <c r="B19" s="38"/>
      <c r="C19" s="37"/>
      <c r="D19" s="37"/>
      <c r="E19" s="37"/>
      <c r="F19" s="37"/>
      <c r="G19" s="37"/>
      <c r="H19" s="37"/>
      <c r="I19" s="38"/>
    </row>
    <row r="20" spans="1:9" x14ac:dyDescent="0.25">
      <c r="A20" s="14"/>
      <c r="B20" s="38"/>
      <c r="C20" s="37"/>
      <c r="D20" s="37"/>
      <c r="E20" s="37"/>
      <c r="F20" s="37"/>
      <c r="G20" s="37"/>
      <c r="H20" s="37"/>
      <c r="I20" s="38"/>
    </row>
    <row r="21" spans="1:9" x14ac:dyDescent="0.25">
      <c r="A21" s="14"/>
      <c r="B21" s="38"/>
      <c r="C21" s="14"/>
      <c r="D21" s="14"/>
      <c r="E21" s="14"/>
      <c r="F21" s="14"/>
      <c r="G21" s="14"/>
      <c r="H21" s="14"/>
      <c r="I21" s="14"/>
    </row>
    <row r="22" spans="1:9" x14ac:dyDescent="0.25">
      <c r="A22" s="14"/>
      <c r="B22" s="14"/>
      <c r="C22" s="14"/>
      <c r="D22" s="14"/>
      <c r="E22" s="14"/>
      <c r="F22" s="14"/>
      <c r="G22" s="14"/>
      <c r="H22" s="14"/>
      <c r="I22" s="14"/>
    </row>
    <row r="23" spans="1:9" x14ac:dyDescent="0.25">
      <c r="A23" s="14"/>
      <c r="B23" s="14"/>
      <c r="C23" s="14"/>
      <c r="D23" s="14"/>
      <c r="E23" s="11"/>
      <c r="F23" s="14"/>
      <c r="G23" s="14"/>
      <c r="H23" s="40"/>
      <c r="I23" s="14"/>
    </row>
    <row r="24" spans="1:9" x14ac:dyDescent="0.25">
      <c r="A24" s="41" t="s">
        <v>129</v>
      </c>
      <c r="B24" s="41"/>
      <c r="C24" s="14"/>
      <c r="D24" s="14"/>
      <c r="E24" s="14"/>
      <c r="F24" s="14"/>
      <c r="G24" s="41" t="s">
        <v>128</v>
      </c>
      <c r="H24" s="14"/>
      <c r="I24" s="14"/>
    </row>
    <row r="25" spans="1:9" x14ac:dyDescent="0.25">
      <c r="A25" s="11" t="s">
        <v>130</v>
      </c>
      <c r="B25" s="14"/>
      <c r="C25" s="14"/>
      <c r="D25" s="14"/>
      <c r="E25" s="14"/>
      <c r="F25" s="14"/>
      <c r="G25" s="11" t="s">
        <v>104</v>
      </c>
      <c r="H25" s="14"/>
      <c r="I25" s="14"/>
    </row>
    <row r="26" spans="1:9" x14ac:dyDescent="0.25">
      <c r="A26" s="14" t="s">
        <v>131</v>
      </c>
      <c r="B26" s="14"/>
      <c r="C26" s="14"/>
      <c r="D26" s="14"/>
      <c r="E26" s="14"/>
      <c r="F26" s="14"/>
      <c r="G26" s="14" t="s">
        <v>132</v>
      </c>
      <c r="H26" s="14"/>
      <c r="I26" s="14"/>
    </row>
    <row r="27" spans="1:9" x14ac:dyDescent="0.25">
      <c r="A27" s="14"/>
      <c r="B27" s="14"/>
      <c r="G27" s="14"/>
      <c r="H27" s="14"/>
    </row>
  </sheetData>
  <mergeCells count="8">
    <mergeCell ref="A16:E16"/>
    <mergeCell ref="A5:I5"/>
    <mergeCell ref="A6:I6"/>
    <mergeCell ref="A7:I7"/>
    <mergeCell ref="A8:I8"/>
    <mergeCell ref="A9:I9"/>
    <mergeCell ref="A13:A15"/>
    <mergeCell ref="B13:B15"/>
  </mergeCells>
  <pageMargins left="0.23622047244094491" right="0.23622047244094491" top="0.43307086614173229" bottom="0.15748031496062992" header="0.31496062992125984" footer="0.31496062992125984"/>
  <pageSetup scale="75" orientation="landscape" horizontalDpi="0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8" ma:contentTypeDescription="Crear nuevo documento." ma:contentTypeScope="" ma:versionID="09d7fcc9fedbe1511e47285616963210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96e059ea2ed29a4161fcf81e6a8e7c3a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Props1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596320BD-42AB-444A-824C-AC08BEB74A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A5FC097-F7FC-4C95-ACC6-F6C35F470071}">
  <ds:schemaRefs>
    <ds:schemaRef ds:uri="http://www.w3.org/XML/1998/namespace"/>
    <ds:schemaRef ds:uri="http://purl.org/dc/dcmitype/"/>
    <ds:schemaRef ds:uri="http://purl.org/dc/elements/1.1/"/>
    <ds:schemaRef ds:uri="http://schemas.openxmlformats.org/package/2006/metadata/core-properties"/>
    <ds:schemaRef ds:uri="http://purl.org/dc/terms/"/>
    <ds:schemaRef ds:uri="cec35fc6-ea68-4905-9a99-83c92fc98e84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f6a10bed-ddb7-483e-bcb0-baf63d785da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EJECUCION PRESUPUESTARIA 2025</vt:lpstr>
      <vt:lpstr>NOMINA ASISTENCIA SOCIAL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2025-12-01T14:06:25Z</cp:lastPrinted>
  <dcterms:created xsi:type="dcterms:W3CDTF">2018-04-17T18:57:16Z</dcterms:created>
  <dcterms:modified xsi:type="dcterms:W3CDTF">2026-02-09T14:17:52Z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