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gil\Desktop\"/>
    </mc:Choice>
  </mc:AlternateContent>
  <xr:revisionPtr revIDLastSave="0" documentId="8_{C4195818-3848-409A-8AA2-5981D27EB7BC}" xr6:coauthVersionLast="47" xr6:coauthVersionMax="47" xr10:uidLastSave="{00000000-0000-0000-0000-000000000000}"/>
  <bookViews>
    <workbookView xWindow="-120" yWindow="-120" windowWidth="29040" windowHeight="15840" xr2:uid="{90104225-9943-4DE3-87B4-95B469917429}"/>
  </bookViews>
  <sheets>
    <sheet name="OCTUBRE_2025" sheetId="1" r:id="rId1"/>
  </sheets>
  <externalReferences>
    <externalReference r:id="rId2"/>
  </externalReferences>
  <definedNames>
    <definedName name="_xlnm._FilterDatabase" localSheetId="0" hidden="1">OCTUBRE_2025!$C$12:$G$568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98" i="1" l="1"/>
  <c r="E599" i="1" s="1"/>
  <c r="D597" i="1"/>
  <c r="G597" i="1" s="1"/>
  <c r="I597" i="1" s="1"/>
  <c r="F596" i="1"/>
  <c r="E596" i="1"/>
  <c r="G596" i="1" s="1"/>
  <c r="I596" i="1" s="1"/>
  <c r="D596" i="1"/>
  <c r="H595" i="1"/>
  <c r="G595" i="1"/>
  <c r="I595" i="1" s="1"/>
  <c r="I598" i="1" s="1"/>
  <c r="F595" i="1"/>
  <c r="F598" i="1" s="1"/>
  <c r="D595" i="1"/>
  <c r="G594" i="1"/>
  <c r="I594" i="1" s="1"/>
  <c r="D594" i="1"/>
  <c r="D598" i="1" s="1"/>
  <c r="I592" i="1"/>
  <c r="D592" i="1"/>
  <c r="H591" i="1"/>
  <c r="H598" i="1" s="1"/>
  <c r="G591" i="1"/>
  <c r="I591" i="1" s="1"/>
  <c r="D591" i="1"/>
  <c r="G568" i="1"/>
  <c r="F568" i="1"/>
  <c r="K40" i="1"/>
  <c r="K38" i="1"/>
  <c r="H12" i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H345" i="1" s="1"/>
  <c r="H346" i="1" s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H394" i="1" s="1"/>
  <c r="H395" i="1" s="1"/>
  <c r="H396" i="1" s="1"/>
  <c r="H397" i="1" s="1"/>
  <c r="H398" i="1" s="1"/>
  <c r="H399" i="1" s="1"/>
  <c r="H400" i="1" s="1"/>
  <c r="H401" i="1" s="1"/>
  <c r="H402" i="1" s="1"/>
  <c r="H403" i="1" s="1"/>
  <c r="H404" i="1" s="1"/>
  <c r="H405" i="1" s="1"/>
  <c r="H406" i="1" s="1"/>
  <c r="H407" i="1" s="1"/>
  <c r="H408" i="1" s="1"/>
  <c r="H409" i="1" s="1"/>
  <c r="H410" i="1" s="1"/>
  <c r="H411" i="1" s="1"/>
  <c r="H412" i="1" s="1"/>
  <c r="H413" i="1" s="1"/>
  <c r="H414" i="1" s="1"/>
  <c r="H415" i="1" s="1"/>
  <c r="H416" i="1" s="1"/>
  <c r="H417" i="1" s="1"/>
  <c r="H418" i="1" s="1"/>
  <c r="H419" i="1" s="1"/>
  <c r="H420" i="1" s="1"/>
  <c r="H421" i="1" s="1"/>
  <c r="H422" i="1" s="1"/>
  <c r="H423" i="1" s="1"/>
  <c r="H424" i="1" s="1"/>
  <c r="H425" i="1" s="1"/>
  <c r="H426" i="1" s="1"/>
  <c r="H427" i="1" s="1"/>
  <c r="H428" i="1" s="1"/>
  <c r="H429" i="1" s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H526" i="1" s="1"/>
  <c r="H527" i="1" s="1"/>
  <c r="H528" i="1" s="1"/>
  <c r="H529" i="1" s="1"/>
  <c r="H530" i="1" s="1"/>
  <c r="H531" i="1" s="1"/>
  <c r="H532" i="1" s="1"/>
  <c r="H533" i="1" s="1"/>
  <c r="H534" i="1" s="1"/>
  <c r="H535" i="1" s="1"/>
  <c r="H536" i="1" s="1"/>
  <c r="H537" i="1" s="1"/>
  <c r="H538" i="1" s="1"/>
  <c r="H539" i="1" s="1"/>
  <c r="H540" i="1" s="1"/>
  <c r="H541" i="1" s="1"/>
  <c r="H542" i="1" s="1"/>
  <c r="H543" i="1" s="1"/>
  <c r="H544" i="1" s="1"/>
  <c r="H545" i="1" s="1"/>
  <c r="H546" i="1" s="1"/>
  <c r="H547" i="1" s="1"/>
  <c r="H548" i="1" s="1"/>
  <c r="H549" i="1" s="1"/>
  <c r="H550" i="1" s="1"/>
  <c r="H551" i="1" s="1"/>
  <c r="H552" i="1" s="1"/>
  <c r="H553" i="1" s="1"/>
  <c r="H554" i="1" s="1"/>
  <c r="H555" i="1" s="1"/>
  <c r="H556" i="1" s="1"/>
  <c r="H557" i="1" s="1"/>
  <c r="H558" i="1" s="1"/>
  <c r="H559" i="1" s="1"/>
  <c r="H560" i="1" s="1"/>
  <c r="H561" i="1" s="1"/>
  <c r="H562" i="1" s="1"/>
  <c r="H563" i="1" s="1"/>
  <c r="H564" i="1" s="1"/>
  <c r="H565" i="1" s="1"/>
  <c r="H566" i="1" s="1"/>
  <c r="H567" i="1" s="1"/>
  <c r="H568" i="1" s="1"/>
  <c r="H599" i="1" l="1"/>
  <c r="J571" i="1"/>
  <c r="G598" i="1"/>
  <c r="F599" i="1"/>
</calcChain>
</file>

<file path=xl/sharedStrings.xml><?xml version="1.0" encoding="utf-8"?>
<sst xmlns="http://schemas.openxmlformats.org/spreadsheetml/2006/main" count="792" uniqueCount="338">
  <si>
    <t>MINISTERIO DE INDUSTRIA COMERCIO Y MIPYMES</t>
  </si>
  <si>
    <t>INSTITUTO DOMINICANO PARA LA CALIDAD</t>
  </si>
  <si>
    <t>CREADO MEDIANTE LA LEY 166-12</t>
  </si>
  <si>
    <t xml:space="preserve">RELACION DE  INGRESOS Y EGRESOS </t>
  </si>
  <si>
    <t>AL 31 DE OCTUBRE 2025</t>
  </si>
  <si>
    <t>VALOR EN RD$</t>
  </si>
  <si>
    <t>RNC:430128317</t>
  </si>
  <si>
    <t>BALANCE INICIAL RD$</t>
  </si>
  <si>
    <t>FECHA</t>
  </si>
  <si>
    <t>No.Lib/CK/Transf.</t>
  </si>
  <si>
    <t>DESCRIPCION</t>
  </si>
  <si>
    <t>INGRESOS DEBITO</t>
  </si>
  <si>
    <t>EGRESOS CREDITO</t>
  </si>
  <si>
    <t xml:space="preserve">INGRESO RECIBIDOS POR VENTAS DE SERVICIOS </t>
  </si>
  <si>
    <t>Ventas De Normas Dominicanas, De Otros Documentos Normativos Y De Normas Internacionales</t>
  </si>
  <si>
    <t>LIB. 2602-1 ORD. 618347</t>
  </si>
  <si>
    <t>PAGO NOMINA DE VIATICO F-102</t>
  </si>
  <si>
    <t>LIB. 2604-1 ORD. 618348</t>
  </si>
  <si>
    <t>PAGO VIATICO FUERA DEL PAIS F-102</t>
  </si>
  <si>
    <t>LIB. 2606-1 ORD. 618349</t>
  </si>
  <si>
    <t>PAGO VIATICO AGOSTO F-102</t>
  </si>
  <si>
    <t>LIB. 2614-1 ORD. 618353</t>
  </si>
  <si>
    <t>PAGO VIATICO SEPTIEMBRE F-102</t>
  </si>
  <si>
    <t>LIB. 2616-1 ORD. 618354</t>
  </si>
  <si>
    <t>PAGO VIATICO DENTRO DEL PAIS F-102</t>
  </si>
  <si>
    <t>LIB. 2618-1 ORD. 618341</t>
  </si>
  <si>
    <t>LIB.2608 ORD.618350</t>
  </si>
  <si>
    <t>LIB.2610 ORD.618351</t>
  </si>
  <si>
    <t>LIB.2612 ORD.618352</t>
  </si>
  <si>
    <t>LIB. 2468-1 ORD. 618340</t>
  </si>
  <si>
    <t>PAGO COMPRA DE ACCESORIOS DE INFORMATICAS SEGÚN FACTURA B1500000097 F-100</t>
  </si>
  <si>
    <t>LIB. 2516-1 ORD. 618355</t>
  </si>
  <si>
    <t>PAGO COMPRA DE EQUIPOS INFORMATICOS SEGÚN FACTURA B1500005160 F-100</t>
  </si>
  <si>
    <t>LIB. 2534-1 ORD. 618342</t>
  </si>
  <si>
    <t>EDENORTE DOMINICANA, PAGO SERVICIO DE ENERGIA ELECTRICA DE LA OFICINA REGIONAL NORTE SEGÚN FACTURA E450000078665 F-100</t>
  </si>
  <si>
    <t>LIB. 2542-1 ORD. 618346</t>
  </si>
  <si>
    <t>AYUNTAMIENTO SANTIAGO, PAGO SERVICIOS DE SUMINISTRO DE AGUA SEGÚN FACTURA B1500007583 F-100</t>
  </si>
  <si>
    <t>LIB.2536-1 ORD.618343</t>
  </si>
  <si>
    <t>PAGO SERVICIO DE ENERGIA ELECTRICA DE LA OFICINA REGIONAL NORTE SEGÚN FACTURA E450000078673 F-100</t>
  </si>
  <si>
    <t>LIB.2538-1 ORD.618344</t>
  </si>
  <si>
    <t>PAGO SERVICIO RECOGIDA DE BASURA F-100</t>
  </si>
  <si>
    <t>LIB.2540-1 ORD.618345</t>
  </si>
  <si>
    <t>PAGO SERVICIO DE RECOGIDA DE BASURA  SANTIAGO SEGÚN FACTURA B1500007552 F-100</t>
  </si>
  <si>
    <t>LIB.2573-1 ORD.621143</t>
  </si>
  <si>
    <t>PAGO COMPRA DE EQUIPOS INFORMATICOS  SEGÚN FACTURA E450000000894 F-100</t>
  </si>
  <si>
    <t>LIB.2563 ORD.619311</t>
  </si>
  <si>
    <t>PAGO POR CONTRATACION DE SERVICIO DE ALMUERZOS Y CENAS PARA EL PERSONA  NCF:B1500000033  F-102</t>
  </si>
  <si>
    <t>LIB. 2521-1 ORD. 619346</t>
  </si>
  <si>
    <t>PAGO COMPRA DE EQUIPOS INFORMATICOS SEGÚN FACTURA B1500000192 F-100</t>
  </si>
  <si>
    <t>LIB. 2547-1 ORD. 619312</t>
  </si>
  <si>
    <t>PAGO SERVICIOS DE SUMINISTRO DE AGUA SANTIAGO SEGÚN FACTURA B1500040486 F-100</t>
  </si>
  <si>
    <t>LIB. 2571-1 ORD. 619360</t>
  </si>
  <si>
    <t>PAGO COMPRA DE TICKES DE COMBUSTIBLES PARA LOS OPERATIVOS TECNICOS Y OPERATIVOS F-100</t>
  </si>
  <si>
    <t>LIB.2576 ORD.619360</t>
  </si>
  <si>
    <t>PAGO CONTRATACION DE EXPERTOS TECNICOS SEGUN FACTURA B1500000088 F-100</t>
  </si>
  <si>
    <t>LIB. 2671 ORD.621380</t>
  </si>
  <si>
    <t>PAGO VIATICOS FUERA DEL PAIS F-102</t>
  </si>
  <si>
    <t>LIB.2661 ORD.621145</t>
  </si>
  <si>
    <t>LIB. 2658 ORD. 621146</t>
  </si>
  <si>
    <t>PAGO PRESTACIONES LABORALES EX EMPLEADOS  F-100</t>
  </si>
  <si>
    <t>LIB.2654 ORD.621144</t>
  </si>
  <si>
    <t>PAGO VACACIONES NO DISFRUTADAS EX EMPLEADOS  F-100</t>
  </si>
  <si>
    <t>LIB.2656 ORD.621147</t>
  </si>
  <si>
    <t>INGRESOS RECIBIDOS POR SERVICIOS DE CAPACITACION F-100</t>
  </si>
  <si>
    <t>MODIFICACION DE INGRESOS RECIBIDOS POR SERVICIOS DE CAPACITACION F-100</t>
  </si>
  <si>
    <t>MODIFICACION DE INGRESOS RECIBIDOS POR SERVICIOS DE CAPACITACION F-102</t>
  </si>
  <si>
    <t>7MW4WP</t>
  </si>
  <si>
    <t>06/10/2025</t>
  </si>
  <si>
    <t>003020010056</t>
  </si>
  <si>
    <t>002010040924</t>
  </si>
  <si>
    <t>005530020512</t>
  </si>
  <si>
    <t>005530020515</t>
  </si>
  <si>
    <t>LIB.2632  ORD.623196</t>
  </si>
  <si>
    <t>PAGO COMPRA DE PIN METALICOS PARA USO DE ESTE INDOCAL SEGUN FACTURA B1500000355 F-102</t>
  </si>
  <si>
    <t>LIB.2642 ORD.623194</t>
  </si>
  <si>
    <t>LIB. 2628  ORD.623198</t>
  </si>
  <si>
    <t>PAGO COMPRA(BUZON DE SUGERENCIA, EN ACRILICO)  NCF:B1500002559  F-100</t>
  </si>
  <si>
    <t>LIB.2567  ORD.623190</t>
  </si>
  <si>
    <t>PAGO SERVICIO MANTENIMIENTO PREVENTIVO EN VEHICULOS F-100</t>
  </si>
  <si>
    <t>LIB.2622  ORD.623191</t>
  </si>
  <si>
    <t>PAGO SERVICIOS DE RECARGA Y MANTENIMIENTOS DE TANQUE F-100</t>
  </si>
  <si>
    <t>LIB.2624  ORD.623192</t>
  </si>
  <si>
    <t>PAGO COMPRA DE PRODUCTOS ELECTRICOS SEGUN FACTURA B1500000166 F-100</t>
  </si>
  <si>
    <t>LIB.2626  ORD.623193</t>
  </si>
  <si>
    <t>PAGO COMPRA DE EQUIPOS INFORMATICOS SEGUN FACTURA E450000000070 F-100</t>
  </si>
  <si>
    <t>LIB.2630  ORD.623195</t>
  </si>
  <si>
    <t>PAGO POR CONTRATACION DE SERVICIOS DE IMPRESION INDUSTRIAL DIGITAL NCF:B1500000566  F-100</t>
  </si>
  <si>
    <t>LIB.2637-1 ORD. 644134</t>
  </si>
  <si>
    <t>ACTUALIDADES, PAGO DE MOBILIARIO NCF:00002447  F-100</t>
  </si>
  <si>
    <t>LIB.2639 ORD.623197</t>
  </si>
  <si>
    <t>PAGO COMPRA DE EQUIPOS INFORMATICOS  NCF:E45000000157  F-100</t>
  </si>
  <si>
    <t>LIB.2706  ORD.624631</t>
  </si>
  <si>
    <t>PAGO NOMINA COMPLETIVO PERSONAL TEMPORAL F-102</t>
  </si>
  <si>
    <t>TRASLADO FONDOS CUENTAS ESCRITA F-102</t>
  </si>
  <si>
    <t>DDC-0928-2025</t>
  </si>
  <si>
    <t xml:space="preserve"> DHL DOMINICANA PAGO SERVICIOS DE ENVIO DE MUESTRA DE CEMENTO CORRESPONDIENTE A ARGOS DOMINICANA PROFORMA NO. 73 </t>
  </si>
  <si>
    <t>CK-0023</t>
  </si>
  <si>
    <t>MERYCLENYS PROVIDENCIA FELIZ MENDEZREPOSICION FONDO CAJA CHICA CORRESPONDIENTE AL GASTO DE LOS RECIBOS DESDE EL NO.1726 HASTA EL 1744, VER ANEXOS.</t>
  </si>
  <si>
    <t>LIB.2708  ORD.624632</t>
  </si>
  <si>
    <t>PAGO NOMINA GRATIFICACIONES PASANTIA FEBRERO F-102</t>
  </si>
  <si>
    <t>LIB.2734  ORD.624629</t>
  </si>
  <si>
    <t>PAGO VIATICOS SEPTIEMBRE F-102</t>
  </si>
  <si>
    <t>LIB. 2566-1 ORD. 624133</t>
  </si>
  <si>
    <t>PAGO COMPRA DE VISCOCIMETRO SEGÚN FACTURA B1500000680 F-100</t>
  </si>
  <si>
    <t>LIB.2650  ORD.624136</t>
  </si>
  <si>
    <t>BIENVENIDO ACOSTA, PAGO SERVICIOS DE NOTORIZACION DE DOCUMJENTOS LEGALES E INSTRUMENTALES  NCF:B1500000245  F-100</t>
  </si>
  <si>
    <t>LIB.2702  ORD.624635</t>
  </si>
  <si>
    <t>PAGO COMPLETIVO PERSONAL FIJO JULIO  F-100</t>
  </si>
  <si>
    <t>LIB.2711  ORD. 624633</t>
  </si>
  <si>
    <t>GASTOS DE REPRESENTACION SEPTIEMBRE F-100</t>
  </si>
  <si>
    <t>452400548776*</t>
  </si>
  <si>
    <t>452400544310*</t>
  </si>
  <si>
    <t>452400545041*</t>
  </si>
  <si>
    <t>LIB. 2648-1 ORD. 624624</t>
  </si>
  <si>
    <t>OFICINA DE COORDINACION PRESIDENCIAL, PAGO SEGURO DE VIAJE F-102</t>
  </si>
  <si>
    <t>INGRESO RECIBIDOS DEL MICM PARA CUBRIR SUELDO F-100</t>
  </si>
  <si>
    <t>WJGQZ8</t>
  </si>
  <si>
    <t>LIB. 2691-1 ORD. 625732</t>
  </si>
  <si>
    <t>NELSON JAVIER MINAYAS, PAGO SERVICIOS DE IMPERMEABILIZACION DE TECHO F-102</t>
  </si>
  <si>
    <t>LIB.2692-1 ORD.625735</t>
  </si>
  <si>
    <t>PAGO COMPRA DE INSUMOS PARA USO DEL LABORATORIO F-102</t>
  </si>
  <si>
    <t>LIB.2693  ORD.625734</t>
  </si>
  <si>
    <t>PAGO CONTRATACION DE SALON DE EVENTOS PARA ACTIVIDAD DE INTEGRACION F-102</t>
  </si>
  <si>
    <t>LIB.2753  ORD.625733</t>
  </si>
  <si>
    <t>PAGO NOMINA VIATICO SEPTIEMBRE F-102</t>
  </si>
  <si>
    <t>LIB.2685  ORD.625731</t>
  </si>
  <si>
    <t>PAGO SERVICIO DE ENERGIA ELECTRICA  NCF:E45000001530  F-100</t>
  </si>
  <si>
    <t>DEVOLUCION FONDOS POR REINTEGRO F-100</t>
  </si>
  <si>
    <t>INGRESO RECIBIDOS DEL MICM PARA CUBRIR GASTO DE CAPITAL F-100</t>
  </si>
  <si>
    <t>DEVOLUCION DE RECURSOS CORRESPONDIENTE A HBV MEDI SOLUCION F-102</t>
  </si>
  <si>
    <t>LIB. 2730-1 ORD. 627875</t>
  </si>
  <si>
    <t>PAGO VIATICOS AGOSTO F-102</t>
  </si>
  <si>
    <t>LIB.2674  ORD.624137</t>
  </si>
  <si>
    <t>LIB.2689  ORD.624135</t>
  </si>
  <si>
    <t>LIB. 2700-1 ORD. 627876</t>
  </si>
  <si>
    <t>PAGO SERVICIO TELEFONICOS NCF:E450000091363  F-100</t>
  </si>
  <si>
    <t>452400549333*</t>
  </si>
  <si>
    <t>452400545109*</t>
  </si>
  <si>
    <t>DDC-0937-2025</t>
  </si>
  <si>
    <t xml:space="preserve"> CONSORCIO MINERO DOMINICANOPAGO RECARGA DEL SISTEMA ELECTRONICO DE VEHICULO DE ESTE INDOCAL  </t>
  </si>
  <si>
    <t>DDC-0985-2025</t>
  </si>
  <si>
    <t xml:space="preserve"> OFICINA DE COORDINACION PRESIDENCIALPAGO SEGURO Y BOLETO AEREO CORRESPONDIENTE AL VLADIMIR JIMENEZ Y MANUEL BRIOSO PARA AUSTRALIA  </t>
  </si>
  <si>
    <t>LIB. 2737-1 ORD. 629284</t>
  </si>
  <si>
    <t>PAGO SERVICIO DE MANTENIMIENTO PREVENTIVO Y CORRETIVO F-102</t>
  </si>
  <si>
    <t>LIB. 2739-1 ORD. 629285</t>
  </si>
  <si>
    <t>INDUMECA, PAGO SERVICIOS DE PRUEBAS HIDROSTATICA A CILINTROS DE GLP F-102</t>
  </si>
  <si>
    <t>LIB. 2879-1 ORD. 629590</t>
  </si>
  <si>
    <t>PAGO VIATICO F-102</t>
  </si>
  <si>
    <t>LIB. 2741-1 ORD. 629289</t>
  </si>
  <si>
    <t>PAGO SERVICIOS PUBLICIDAD DE DOCUMENTOS NORMATIVOS NCF:E450000000740  F-100</t>
  </si>
  <si>
    <t>LIB. 2743-1 ORD. 629287</t>
  </si>
  <si>
    <t>PAGO SERVICIOS PUBLICIDAD DE DOCUMENTOS NORMATIVOS NCF:E450000001428  F-100</t>
  </si>
  <si>
    <t>LIB. 2764-1 ORD. 629288</t>
  </si>
  <si>
    <t>PAGO SUMINIESTRO DE ENERGIA ELECTRICA  NCF:E450000016010  F-100</t>
  </si>
  <si>
    <t>LIB. 2766-1 ORD. 629286</t>
  </si>
  <si>
    <t>PAGO SERVICIO SUMINISTRO DE AGUA DE LA SEDE CENTRAL  NCF:E450000016010 F-100</t>
  </si>
  <si>
    <t>LIB. 2768-1 ORD. 629567</t>
  </si>
  <si>
    <t>PAGO COMPRA DE PRODUCTOS DE HIGIENE Y LIMPIEZA NCF:B1500000140  F-100</t>
  </si>
  <si>
    <t>452400368176*</t>
  </si>
  <si>
    <t>94893Z</t>
  </si>
  <si>
    <t>28157Z</t>
  </si>
  <si>
    <t>LIB. 2794-1 ORD. 630595</t>
  </si>
  <si>
    <t>PAGO NOMINA PERSONAL INTERINATO F-102</t>
  </si>
  <si>
    <t>LIB. 2798-1 ORD. 630597</t>
  </si>
  <si>
    <t>PAGO NOMINA PERSONAL SEGURIDAD F-102</t>
  </si>
  <si>
    <t>LIB. 2800-1 ORD. 630598</t>
  </si>
  <si>
    <t>PAGO NOMINA PERSONAL TEMPORAL F-102</t>
  </si>
  <si>
    <t>LIB.2704  ORD.624630</t>
  </si>
  <si>
    <t>PAGO COMPLETIVO PERSONAL INTERINATO F-102</t>
  </si>
  <si>
    <t>LIB.2732  ORD.624634</t>
  </si>
  <si>
    <t>PAGO VIATICO AGOSTO SEPTIEMBRE F-102</t>
  </si>
  <si>
    <t>LIB. 2790-1 ORD. 630593</t>
  </si>
  <si>
    <t>PAGO PRIMA DE TRASPORTE OCTUBRE  F-100</t>
  </si>
  <si>
    <t>LIB. 2792-1 ORD. 630594</t>
  </si>
  <si>
    <t>PAGO PERSONAL TRAMITE DE PENSION OCTUBRE F-100</t>
  </si>
  <si>
    <t>LIB. 2796-1 ORD. 630599</t>
  </si>
  <si>
    <t>PAGO PERSONAL TEMPORAL OCTUBRE  F-100</t>
  </si>
  <si>
    <t>LIB. 2802-1 ORD. 630596</t>
  </si>
  <si>
    <t>PAGO PERSONAL FIJO OCTUBRE F-100</t>
  </si>
  <si>
    <t>452400470194*</t>
  </si>
  <si>
    <t>452400542378*</t>
  </si>
  <si>
    <t>452400545836*</t>
  </si>
  <si>
    <t>452400547157*</t>
  </si>
  <si>
    <t>452400546725*</t>
  </si>
  <si>
    <t>452400549140*</t>
  </si>
  <si>
    <t>DDC-0965-2025</t>
  </si>
  <si>
    <t xml:space="preserve"> DHL DOMINICANA PAGO SERVICIO DE ENVIO DE MUESTRA DE CEMENTO CORRESPONDIENTE AL CLIENTE CONSORCIO MINERO DOMINICANO PROFORMA NO. 2025-83 </t>
  </si>
  <si>
    <t>DDC-0968-2025</t>
  </si>
  <si>
    <t xml:space="preserve"> DHL DOMINICANA PAGO SERVICIO DE ENVIO DE MUESTRA DE CEMENTO CORRESPONDIENTE AL CLIENTE CONSORCIO MINERO DOMINICANO PROFORMA NO. 2025-71 </t>
  </si>
  <si>
    <t>LIB. 2930-1 ORD. 632079</t>
  </si>
  <si>
    <t>PAGO NOMINA COMPENSACION SISMAP F-102</t>
  </si>
  <si>
    <t>LIB. 2945-1 ORD. 632078</t>
  </si>
  <si>
    <t>LIB. 2755-1 ORD. 633163</t>
  </si>
  <si>
    <t>LIB. 2782-1 ORD. 633164</t>
  </si>
  <si>
    <t>PAGO NOMINA VIATICO F-102</t>
  </si>
  <si>
    <t>LIB. 2784-1 ORD. 633165</t>
  </si>
  <si>
    <t>PAGO VIATICO OCTUBRE F-102</t>
  </si>
  <si>
    <t>LIB. 2786-1 ORD. 633166</t>
  </si>
  <si>
    <t>LIB. 2873-1 ORD. 633174</t>
  </si>
  <si>
    <t>LIB. 2875-1 ORD. 633169</t>
  </si>
  <si>
    <t>LIB. 2877-1 ORD. 633170</t>
  </si>
  <si>
    <t>LIB. 2881-1 ORD. 633171</t>
  </si>
  <si>
    <t>LIB. 2901-1 ORD. 633172</t>
  </si>
  <si>
    <t>LIB. 2975-1 ORD. 633168</t>
  </si>
  <si>
    <t>NOMINA PAGO COMPENSACION SISMAP INACTIVO F-102</t>
  </si>
  <si>
    <t>LIB. 2925-1 ORD. 633173</t>
  </si>
  <si>
    <t>LIB. 2804-1 ORD. 633167</t>
  </si>
  <si>
    <t>PAGO SERVICIO SUMINISTRO DE AGUA DE LA SEDE CENTRAL NCF:E450000012153  F-100</t>
  </si>
  <si>
    <t>INGRESOS RECIBIDOS POR SERVICIOS CORRESPONDIENTE A VICTOR FELIX CANDELARIO , SERVICIO TECNICO</t>
  </si>
  <si>
    <t>LIB.2822  ORD.635450</t>
  </si>
  <si>
    <t>BONANZA DOMINICANA, PAGO SERVICIO MANTENIMIENTO PREVENTIVO EN VEHICULOS EN GARANTIA   NCF:E450000000847, E450000000876  F-100</t>
  </si>
  <si>
    <t>LIB. 2820-1 ORD. 634110</t>
  </si>
  <si>
    <t>LIB. 2824-1 ORD. 634108</t>
  </si>
  <si>
    <t>JULION COLON Y ASOCIADOS, PAGO SERVICIOS DE MANTENIMIENTO Y REPARACION DE AIRES ACONDICIONADOS DE ESTE INDOCAL. F-102</t>
  </si>
  <si>
    <t>LIB. 2807-1 ORD. 634106</t>
  </si>
  <si>
    <t>PAGO SERVICIO DE FLOTAS  NCF:E450000018747  F-100</t>
  </si>
  <si>
    <t>LIB. 2809-1 ORD. 634105</t>
  </si>
  <si>
    <t>PAGO SERVICIO DE INTERNET  NCF:E450000018546  F-100</t>
  </si>
  <si>
    <t>LIB. 2828-1 ORD. 634109</t>
  </si>
  <si>
    <t>PAGO COMPRA DE ELECTRODOMESTICOS NCF:E450000000052  F-100</t>
  </si>
  <si>
    <t>LIB. 2833-1 ORD. 634107</t>
  </si>
  <si>
    <t>PAGO SERVICIOS DE AUDITOR LIDER PARA AUDITORIA DE SISTEMA DE GESTION EN NORDOM  NCF: 1500000012  F-100</t>
  </si>
  <si>
    <t>LIB.2836  ORD.635452</t>
  </si>
  <si>
    <t>RAMON PAREDES INDUSTRIAL, PAGO COMPRA ELECTRODOMESTICOS  NCF:B1500000403  F-100</t>
  </si>
  <si>
    <t>452810150039*</t>
  </si>
  <si>
    <t>LIB. 2928-1 ORD. 635451</t>
  </si>
  <si>
    <t>452400544772*</t>
  </si>
  <si>
    <t>452400544786*</t>
  </si>
  <si>
    <t>452400544793*</t>
  </si>
  <si>
    <t>452400547672*</t>
  </si>
  <si>
    <t>452400548293*</t>
  </si>
  <si>
    <t>452810500184*</t>
  </si>
  <si>
    <t>LIB.2663  ORD.624625</t>
  </si>
  <si>
    <t>OFICINA DE COORDINANCION PRESIDENCIAL, PAGO SEGURO Y BOLETO AEREO F-102</t>
  </si>
  <si>
    <t>LIB. 2788-1 ORD. 638288</t>
  </si>
  <si>
    <t>PAGO SERVICIO DE EVALUACION DE SEGUIMIENTO 2 DE LA DIVISION DE VERIFICACION DE VOLUMEN-DEPARTAMENTO DE METROLOGIA LEGAL NCF:B150000026  F-100</t>
  </si>
  <si>
    <t>LIB. 2834-1 ORD. 638287</t>
  </si>
  <si>
    <t>PAGO CONTRATAACION DE SERVICIOS DE ARREGLOS FLORALES PARA ACTIVIDADES  NCF:B1500004003,B1500004006  F-100</t>
  </si>
  <si>
    <t>LIB.2646  ORD.624138</t>
  </si>
  <si>
    <t>PAGO COMPRA UTILES DE LIMPIEZA Y COCINA  NCF:B1500000423 F-100</t>
  </si>
  <si>
    <t>LIB.2665  ORD.624626</t>
  </si>
  <si>
    <t>PAGO SERVICIOS DE IMPRESION DE CERTIFICADOS DIGITALES A LAS EMPRESAS QUE PARTICIPARON EN LA CAPACITACION DEL PROYECTO GOB EN CALIDAD  NCF:B1500001006,B1500001007,B1500001008  F-100</t>
  </si>
  <si>
    <t>452400470173*</t>
  </si>
  <si>
    <t>452400549255*</t>
  </si>
  <si>
    <t>452400549266*</t>
  </si>
  <si>
    <t>452400549329*</t>
  </si>
  <si>
    <t>452400548462*</t>
  </si>
  <si>
    <t>452400541472*</t>
  </si>
  <si>
    <t>DDC-1010-2025</t>
  </si>
  <si>
    <t xml:space="preserve"> CTL GROUPPAGO ENSAYO MUESTRA DE CEMENTO  CORRESPONDIENTE A ARGOS DOMINICANA PROFORMA NO. 2025-73 </t>
  </si>
  <si>
    <t>DDC-1013-2025</t>
  </si>
  <si>
    <t xml:space="preserve"> CTL GROUPPAGO ENSAYO MUESTRA DE CEMENTO  CORRESPONDIENTE A CONSORCIO MINERO DOMINICANO PROFORMA NO. 2025-71 </t>
  </si>
  <si>
    <t>DDC-1016-2025</t>
  </si>
  <si>
    <t xml:space="preserve"> CTL GROUPPAGO ENSAYO MUESTRA DE CEMENTO  CORRESPONDIENTE A CEMEX DOMINICANA PROFORMA NO. 2025-16 </t>
  </si>
  <si>
    <t>INGRESOS RECIBIDOS POR SERVICIOS CORRESPONDIENTE A REFIDONZA, SERVICIO TECNICO</t>
  </si>
  <si>
    <t>LIB. 2907-1 ORD. 639369</t>
  </si>
  <si>
    <t>PAGO SERVICIO DE SEGURO F-102</t>
  </si>
  <si>
    <t>LIB. 2887-1 ORD. 6393</t>
  </si>
  <si>
    <t>PAGO SERVICIO SUMINISTRO DE AGUA DEL EDIFICIO DE LA REGIONAL NORTE  NCF:B15000041015  F-100</t>
  </si>
  <si>
    <t>LIB. 2889-1 ORD. 639366</t>
  </si>
  <si>
    <t>PAGO SERVICIOS DE RECOGIDA DE BASURA EN LA OFICINA DE LA REGIONAL NORTE  NCF:B1500007643  F-100</t>
  </si>
  <si>
    <t>LIB. 2891-1 ORD. 639370</t>
  </si>
  <si>
    <t>PAGO SERVICIOS DE RECOGIDA DE BASURA DEL LABORATORIO DE LA REGIONAL NORTE   NCF: B15000076608  F-100</t>
  </si>
  <si>
    <t>LIB. 2899-1 ORD. 639368</t>
  </si>
  <si>
    <t>PAGO COMPRA DE UTILES DE SEGURIDAD Y PROTECCION PARA SER UTILIZADOS POR EL PERSONAL DE METROLOGIA LEGAL DE LA REGION NORTE DE MASA  NCF:B1500000128  F-100</t>
  </si>
  <si>
    <t>LIB. 2911-1 ORD. 639367</t>
  </si>
  <si>
    <t>PAGO SERVICIO RECOGIDA DE BASURA  NCF: B1500067348  F-100</t>
  </si>
  <si>
    <t>LIB. 3043-1 ORD. 638926</t>
  </si>
  <si>
    <t>PAGO ENERGIA ELECTRICA DE LA OFICINA REGINAL NORTE  NCF:E45000008044  F-100</t>
  </si>
  <si>
    <t>LIB. 3045-1 ORD. 638925</t>
  </si>
  <si>
    <t>PAGO ENERGIA ELECTRICA DEL LABORATORIO DE LA REGIONAL NORTE  NCF:E450000080420  F-100</t>
  </si>
  <si>
    <t>452400470176*</t>
  </si>
  <si>
    <t>452400549436*</t>
  </si>
  <si>
    <t>452400545994*</t>
  </si>
  <si>
    <t>452400546107*</t>
  </si>
  <si>
    <t>INGRESO RECIBIDO DEL MICM PARA CUBRIR PREMIO INDOCAL F-100</t>
  </si>
  <si>
    <t>452400547610*</t>
  </si>
  <si>
    <t>452400430006*</t>
  </si>
  <si>
    <t>452400549365*</t>
  </si>
  <si>
    <t>452400542941*</t>
  </si>
  <si>
    <t>452400541977*</t>
  </si>
  <si>
    <t>DDC-</t>
  </si>
  <si>
    <t xml:space="preserve">DGIIPAGO IR-17 CORRESPONDIENTE A OCTUBRE 2025 </t>
  </si>
  <si>
    <t>LIB.2667 ORD.624627</t>
  </si>
  <si>
    <t>PLANETA AZUL, PAGO COMPRA DE BOTELLONES DE AGUA F-102</t>
  </si>
  <si>
    <t>LIB.2935-1 ORD.640601</t>
  </si>
  <si>
    <t>LIB-2934-1 ORD.640600</t>
  </si>
  <si>
    <t>FUND. PRO UNIVERSIDAD VIRTUAL  DOM.  PAGO CONTRATACION DE EXPERTOS TEC. Y AUDITORES PARA SERVICIOS DE CETIFICACION  DE ESTE INDOCAL. NCF-B1500000066. F-102</t>
  </si>
  <si>
    <t>LIB-2954-1 ORD.640607</t>
  </si>
  <si>
    <t>MOTO MARITZA, SRL, PAGO SERVICIO MANTENIMIENTO  PREVENTIVO Y CORRECTIVO A LAS MOTOCICLETAS DE ESTE INDOCAL, NCF-B1500000878, F-102</t>
  </si>
  <si>
    <t>LIB-2960-1 ORD.640608</t>
  </si>
  <si>
    <t>DISA, S.A. PAGO COMPRA TICKES DE COMB. PARA SER UTILIZADOS EN ASIGNACIONES Y OPERATIVOS TECNICOS DIARIOS DE ESTE INDOCAL, CORRESP. OCTUBRE 2025. F-102</t>
  </si>
  <si>
    <t>LIB-2994-1 ORD.640604</t>
  </si>
  <si>
    <t>PAGO VIATICO NOVIEMBRE F-102</t>
  </si>
  <si>
    <t>LIB.2669 ORD.624628</t>
  </si>
  <si>
    <t>PAGO SERVICIOS DE ASESORIA GENERAL DE GESTION  NCF:B1500000179  F-100</t>
  </si>
  <si>
    <t>LIB-2936-1. ORD.640602</t>
  </si>
  <si>
    <t>INVERS. MARTE S.  PAGO COMPRA DE UNA NEVERA DE 20 PIES CUBICOS PARA USO DEL LABORATORIO DE METROLOGIA DE ESTE INDOCAL. NCF-B1500000056. F-100</t>
  </si>
  <si>
    <t>LIB-2941-1 ORD.640603</t>
  </si>
  <si>
    <t>PAGO COMPRA DE ELECTRODOMESTICOS  NCF: B1500000762  F-100</t>
  </si>
  <si>
    <t>LIB-2948-1 ORD.640609</t>
  </si>
  <si>
    <t>BENITO ANT. CRUZ, PAGO SERVICIOS DE NOTARIZACION DE DOCUMENTOS LEGALES E INSTITUCIONALES DE ESTE INDOCAL. NCF-B1500000225. F-100</t>
  </si>
  <si>
    <t>LIB-2950-1. ORD. 640605</t>
  </si>
  <si>
    <t>JUAN MATIAS CARDENES, PAGO SERVICIOS DE NOTIFICACION LEGAL. NCF-B1500000153 F-100</t>
  </si>
  <si>
    <t>LIB-2952-1. ORD.640606</t>
  </si>
  <si>
    <t>BIENVENIDO ACOSTA, PAGO SERVICIO DE NOTARIZACION DE DOCUMENTOS LEGALES INSTITUCIONALES  DE ESTE INDOCAL. NCF:B1500000252. F-100</t>
  </si>
  <si>
    <t>DDC-1030-2025</t>
  </si>
  <si>
    <t xml:space="preserve"> DHL DOMINICANA PAGO SERVICIO DE ENVIO DE MUESTRA DE CEMENTO CORRESPONDIENTE AL CLIENTE CEMENTO CIBAO PROFORMA NO. 2025-74 </t>
  </si>
  <si>
    <t>DDC-1040-2025</t>
  </si>
  <si>
    <t xml:space="preserve"> DHL DOMINICANA PAGO SERVICIO DE ENVIO DE MUESTRA DE CEMENTO CORRESPONDIENTE AL CLIENTE CEMENTO SANTO DOMINGO PROFORMA NO. 2025-85 </t>
  </si>
  <si>
    <t>COMISION SERVICIO TECNICO</t>
  </si>
  <si>
    <t>COMISION BANCARIA FONDO REPONIBLE</t>
  </si>
  <si>
    <t xml:space="preserve"> NESTOR JULIO MATOS UREÑA</t>
  </si>
  <si>
    <t xml:space="preserve"> Director General</t>
  </si>
  <si>
    <t>YEVALYN MONTERO</t>
  </si>
  <si>
    <t>MARIA OGANDO</t>
  </si>
  <si>
    <t>Enc. de Contabilidad Interina</t>
  </si>
  <si>
    <t xml:space="preserve">      Directora Financiera Interina</t>
  </si>
  <si>
    <t>ç</t>
  </si>
  <si>
    <t xml:space="preserve">RESUMEN DE  INGRESOS Y EGRESOS </t>
  </si>
  <si>
    <t>AL 31 DE OCTUBRE  2025</t>
  </si>
  <si>
    <t>BALANCES POR CUENTA SEGÚN LIBRO DE TESORERIA AL 30/9/2025</t>
  </si>
  <si>
    <t>BALANCE MES ANTERIOR</t>
  </si>
  <si>
    <t xml:space="preserve">TOTAL DE INGRESO </t>
  </si>
  <si>
    <r>
      <rPr>
        <b/>
        <sz val="12"/>
        <color rgb="FF000000"/>
        <rFont val="Calibri"/>
        <family val="2"/>
      </rPr>
      <t>TOTAL DE GASTOS</t>
    </r>
    <r>
      <rPr>
        <sz val="12"/>
        <color rgb="FF000000"/>
        <rFont val="Calibri"/>
        <family val="2"/>
      </rPr>
      <t xml:space="preserve"> </t>
    </r>
  </si>
  <si>
    <t>SALDO</t>
  </si>
  <si>
    <t>DISPONIBLE</t>
  </si>
  <si>
    <t>DIFERENCIA</t>
  </si>
  <si>
    <t>SUBCTA DOLARES</t>
  </si>
  <si>
    <t>SUBCTA EURO</t>
  </si>
  <si>
    <t>CUENTA FONDO REPONIBLE INSTITUCIONAL 102</t>
  </si>
  <si>
    <t>CUENTA FONDO REPONIBLE INSTITUCIONAL 100</t>
  </si>
  <si>
    <t>SUBCUENTAS  FONDO 100</t>
  </si>
  <si>
    <t>SUBCUENTAS FONDO 102</t>
  </si>
  <si>
    <t>CUENTA DE SERVICIOS TECNICOS</t>
  </si>
  <si>
    <t>Elaborado por:</t>
  </si>
  <si>
    <t xml:space="preserve">Revisado por: </t>
  </si>
  <si>
    <t>NOTA: ESTE RESUMEN CONTEMPLA TODOS LOS INGRESOS Y GASTOS REALIZADO DESDE EL RNC: 430128317 A UN CORTE 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</si>
</sst>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 &quot;* #,##0.00&quot; &quot;;&quot; &quot;* &quot;(&quot;#,##0.00&quot;)&quot;;&quot; &quot;* &quot;-&quot;#&quot; &quot;;&quot; &quot;@&quot; &quot;"/>
    <numFmt numFmtId="165" formatCode="dd/mm/yyyy;@"/>
    <numFmt numFmtId="166" formatCode="&quot; &quot;* #,##0.000&quot; &quot;;&quot; &quot;* &quot;(&quot;#,##0.000&quot;)&quot;;&quot; &quot;* &quot;-&quot;#&quot; &quot;;&quot; &quot;@&quot; &quot;"/>
    <numFmt numFmtId="167" formatCode="&quot;RD$&quot;#,##0.00"/>
  </numFmts>
  <fonts count="17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0"/>
      <color rgb="FF000000"/>
      <name val="Calibri"/>
      <family val="2"/>
    </font>
    <font>
      <sz val="12"/>
      <color rgb="FF000000"/>
      <name val="Calibri"/>
      <family val="2"/>
    </font>
    <font>
      <b/>
      <sz val="20"/>
      <color rgb="FF000000"/>
      <name val="Calibri"/>
      <family val="2"/>
    </font>
    <font>
      <b/>
      <sz val="14"/>
      <color rgb="FF000000"/>
      <name val="Calibri"/>
      <family val="2"/>
    </font>
    <font>
      <b/>
      <sz val="20"/>
      <color rgb="FF000000"/>
      <name val="Arial MT"/>
    </font>
    <font>
      <sz val="20"/>
      <color rgb="FF000000"/>
      <name val="Arial MT"/>
    </font>
    <font>
      <sz val="18"/>
      <color rgb="FF000000"/>
      <name val="Arial MT"/>
    </font>
    <font>
      <b/>
      <sz val="11"/>
      <color rgb="FF000000"/>
      <name val="Calibri"/>
      <family val="2"/>
    </font>
    <font>
      <sz val="18"/>
      <color rgb="FF000000"/>
      <name val="Calibri"/>
      <family val="2"/>
    </font>
    <font>
      <b/>
      <sz val="22"/>
      <color rgb="FF000000"/>
      <name val="Calibri"/>
      <family val="2"/>
    </font>
    <font>
      <b/>
      <sz val="36"/>
      <color rgb="FF000000"/>
      <name val="Calibri"/>
      <family val="2"/>
    </font>
    <font>
      <b/>
      <sz val="28"/>
      <color rgb="FF000000"/>
      <name val="Calibri"/>
      <family val="2"/>
    </font>
    <font>
      <b/>
      <sz val="12"/>
      <color rgb="FF000000"/>
      <name val="Calibri"/>
      <family val="2"/>
    </font>
    <font>
      <sz val="20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2D050"/>
        <bgColor rgb="FF92D05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wrapText="1"/>
    </xf>
    <xf numFmtId="164" fontId="1" fillId="0" borderId="0" xfId="1" applyFill="1"/>
    <xf numFmtId="2" fontId="0" fillId="0" borderId="0" xfId="0" applyNumberFormat="1"/>
    <xf numFmtId="165" fontId="2" fillId="2" borderId="1" xfId="0" applyNumberFormat="1" applyFont="1" applyFill="1" applyBorder="1" applyAlignment="1">
      <alignment horizontal="left"/>
    </xf>
    <xf numFmtId="12" fontId="2" fillId="2" borderId="2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164" fontId="4" fillId="0" borderId="2" xfId="1" applyFont="1" applyFill="1" applyBorder="1" applyAlignment="1">
      <alignment horizontal="right"/>
    </xf>
    <xf numFmtId="164" fontId="3" fillId="0" borderId="2" xfId="1" applyFont="1" applyFill="1" applyBorder="1" applyAlignment="1">
      <alignment horizontal="right"/>
    </xf>
    <xf numFmtId="164" fontId="3" fillId="2" borderId="3" xfId="1" applyFont="1" applyFill="1" applyBorder="1" applyAlignment="1">
      <alignment horizontal="right"/>
    </xf>
    <xf numFmtId="2" fontId="3" fillId="2" borderId="0" xfId="1" applyNumberFormat="1" applyFont="1" applyFill="1" applyAlignment="1">
      <alignment horizontal="right"/>
    </xf>
    <xf numFmtId="164" fontId="3" fillId="0" borderId="0" xfId="1" applyFont="1" applyFill="1" applyAlignment="1">
      <alignment horizontal="center"/>
    </xf>
    <xf numFmtId="0" fontId="0" fillId="2" borderId="4" xfId="0" applyFill="1" applyBorder="1"/>
    <xf numFmtId="2" fontId="2" fillId="2" borderId="0" xfId="0" applyNumberFormat="1" applyFont="1" applyFill="1" applyAlignment="1">
      <alignment horizontal="center"/>
    </xf>
    <xf numFmtId="0" fontId="5" fillId="0" borderId="4" xfId="0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/>
    <xf numFmtId="0" fontId="5" fillId="0" borderId="4" xfId="0" applyFont="1" applyBorder="1" applyAlignment="1">
      <alignment horizontal="center" wrapText="1"/>
    </xf>
    <xf numFmtId="2" fontId="5" fillId="0" borderId="0" xfId="0" applyNumberFormat="1" applyFont="1" applyAlignment="1">
      <alignment horizontal="center" wrapText="1"/>
    </xf>
    <xf numFmtId="0" fontId="5" fillId="0" borderId="0" xfId="0" applyFont="1" applyAlignment="1">
      <alignment wrapText="1"/>
    </xf>
    <xf numFmtId="0" fontId="5" fillId="0" borderId="5" xfId="0" applyFont="1" applyBorder="1" applyAlignment="1">
      <alignment horizontal="center"/>
    </xf>
    <xf numFmtId="165" fontId="6" fillId="2" borderId="5" xfId="0" applyNumberFormat="1" applyFont="1" applyFill="1" applyBorder="1" applyAlignment="1">
      <alignment horizontal="left"/>
    </xf>
    <xf numFmtId="12" fontId="6" fillId="2" borderId="5" xfId="1" applyNumberFormat="1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wrapText="1"/>
    </xf>
    <xf numFmtId="164" fontId="4" fillId="0" borderId="5" xfId="1" applyFont="1" applyFill="1" applyBorder="1" applyAlignment="1">
      <alignment horizontal="right"/>
    </xf>
    <xf numFmtId="164" fontId="5" fillId="0" borderId="5" xfId="1" applyFont="1" applyFill="1" applyBorder="1" applyAlignment="1">
      <alignment horizontal="right"/>
    </xf>
    <xf numFmtId="164" fontId="5" fillId="0" borderId="5" xfId="1" applyFont="1" applyFill="1" applyBorder="1" applyAlignment="1">
      <alignment horizontal="center" wrapText="1"/>
    </xf>
    <xf numFmtId="2" fontId="5" fillId="0" borderId="0" xfId="1" applyNumberFormat="1" applyFont="1" applyFill="1" applyAlignment="1">
      <alignment horizontal="center" wrapText="1"/>
    </xf>
    <xf numFmtId="0" fontId="5" fillId="0" borderId="6" xfId="0" applyFont="1" applyBorder="1" applyAlignment="1">
      <alignment horizontal="center" vertical="center" wrapText="1"/>
    </xf>
    <xf numFmtId="164" fontId="5" fillId="0" borderId="6" xfId="1" applyFont="1" applyFill="1" applyBorder="1" applyAlignment="1">
      <alignment horizontal="center" vertical="center" wrapText="1"/>
    </xf>
    <xf numFmtId="164" fontId="7" fillId="0" borderId="6" xfId="1" applyFont="1" applyFill="1" applyBorder="1" applyAlignment="1">
      <alignment horizontal="center"/>
    </xf>
    <xf numFmtId="2" fontId="7" fillId="2" borderId="0" xfId="1" applyNumberFormat="1" applyFont="1" applyFill="1" applyAlignment="1">
      <alignment horizontal="right"/>
    </xf>
    <xf numFmtId="14" fontId="3" fillId="0" borderId="6" xfId="0" applyNumberFormat="1" applyFont="1" applyBorder="1" applyAlignment="1">
      <alignment horizontal="center"/>
    </xf>
    <xf numFmtId="12" fontId="3" fillId="0" borderId="6" xfId="0" applyNumberFormat="1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164" fontId="8" fillId="0" borderId="6" xfId="1" applyFont="1" applyFill="1" applyBorder="1" applyAlignment="1">
      <alignment horizontal="center"/>
    </xf>
    <xf numFmtId="164" fontId="1" fillId="0" borderId="6" xfId="1" applyFill="1" applyBorder="1"/>
    <xf numFmtId="2" fontId="8" fillId="2" borderId="0" xfId="1" applyNumberFormat="1" applyFont="1" applyFill="1" applyAlignment="1">
      <alignment horizontal="right"/>
    </xf>
    <xf numFmtId="164" fontId="5" fillId="2" borderId="0" xfId="1" applyFont="1" applyFill="1" applyAlignment="1">
      <alignment horizontal="right"/>
    </xf>
    <xf numFmtId="164" fontId="4" fillId="0" borderId="6" xfId="1" applyFont="1" applyFill="1" applyBorder="1" applyAlignment="1">
      <alignment horizontal="right"/>
    </xf>
    <xf numFmtId="2" fontId="8" fillId="0" borderId="0" xfId="1" applyNumberFormat="1" applyFont="1" applyFill="1" applyAlignment="1">
      <alignment horizontal="right"/>
    </xf>
    <xf numFmtId="164" fontId="5" fillId="0" borderId="0" xfId="1" applyFont="1" applyFill="1" applyAlignment="1">
      <alignment horizontal="right"/>
    </xf>
    <xf numFmtId="14" fontId="3" fillId="2" borderId="6" xfId="0" applyNumberFormat="1" applyFont="1" applyFill="1" applyBorder="1" applyAlignment="1">
      <alignment horizontal="center"/>
    </xf>
    <xf numFmtId="12" fontId="3" fillId="2" borderId="6" xfId="0" applyNumberFormat="1" applyFont="1" applyFill="1" applyBorder="1" applyAlignment="1">
      <alignment horizontal="center" wrapText="1"/>
    </xf>
    <xf numFmtId="0" fontId="0" fillId="0" borderId="6" xfId="0" applyBorder="1"/>
    <xf numFmtId="164" fontId="9" fillId="0" borderId="6" xfId="1" applyFont="1" applyFill="1" applyBorder="1" applyAlignment="1">
      <alignment horizontal="right" vertical="center"/>
    </xf>
    <xf numFmtId="14" fontId="3" fillId="0" borderId="6" xfId="0" applyNumberFormat="1" applyFont="1" applyBorder="1" applyAlignment="1">
      <alignment horizontal="center" wrapText="1"/>
    </xf>
    <xf numFmtId="14" fontId="3" fillId="2" borderId="6" xfId="0" applyNumberFormat="1" applyFont="1" applyFill="1" applyBorder="1" applyAlignment="1">
      <alignment horizontal="center" wrapText="1"/>
    </xf>
    <xf numFmtId="164" fontId="8" fillId="0" borderId="6" xfId="1" applyFont="1" applyFill="1" applyBorder="1" applyAlignment="1">
      <alignment horizontal="right"/>
    </xf>
    <xf numFmtId="164" fontId="9" fillId="0" borderId="6" xfId="1" applyFont="1" applyFill="1" applyBorder="1" applyAlignment="1">
      <alignment horizontal="right"/>
    </xf>
    <xf numFmtId="164" fontId="3" fillId="0" borderId="6" xfId="1" applyFont="1" applyBorder="1" applyAlignment="1">
      <alignment horizontal="center" wrapText="1"/>
    </xf>
    <xf numFmtId="0" fontId="0" fillId="0" borderId="6" xfId="0" applyBorder="1" applyAlignment="1">
      <alignment wrapText="1"/>
    </xf>
    <xf numFmtId="164" fontId="3" fillId="0" borderId="6" xfId="1" applyFont="1" applyFill="1" applyBorder="1" applyAlignment="1">
      <alignment horizontal="center" wrapText="1"/>
    </xf>
    <xf numFmtId="2" fontId="5" fillId="0" borderId="0" xfId="1" applyNumberFormat="1" applyFont="1" applyFill="1" applyAlignment="1">
      <alignment horizontal="center"/>
    </xf>
    <xf numFmtId="164" fontId="0" fillId="0" borderId="0" xfId="0" applyNumberFormat="1"/>
    <xf numFmtId="2" fontId="8" fillId="0" borderId="6" xfId="0" applyNumberFormat="1" applyFont="1" applyBorder="1" applyAlignment="1">
      <alignment horizontal="right"/>
    </xf>
    <xf numFmtId="4" fontId="8" fillId="0" borderId="6" xfId="0" applyNumberFormat="1" applyFont="1" applyBorder="1" applyAlignment="1">
      <alignment horizontal="right"/>
    </xf>
    <xf numFmtId="0" fontId="8" fillId="0" borderId="6" xfId="0" applyFont="1" applyBorder="1" applyAlignment="1">
      <alignment horizontal="right"/>
    </xf>
    <xf numFmtId="166" fontId="8" fillId="0" borderId="6" xfId="1" applyNumberFormat="1" applyFont="1" applyFill="1" applyBorder="1" applyAlignment="1">
      <alignment horizontal="right"/>
    </xf>
    <xf numFmtId="164" fontId="3" fillId="0" borderId="6" xfId="1" applyFont="1" applyFill="1" applyBorder="1" applyAlignment="1">
      <alignment horizontal="right"/>
    </xf>
    <xf numFmtId="164" fontId="5" fillId="2" borderId="7" xfId="1" applyFont="1" applyFill="1" applyBorder="1" applyAlignment="1">
      <alignment horizontal="right"/>
    </xf>
    <xf numFmtId="14" fontId="10" fillId="2" borderId="6" xfId="0" applyNumberFormat="1" applyFont="1" applyFill="1" applyBorder="1" applyAlignment="1">
      <alignment horizontal="left" vertical="center"/>
    </xf>
    <xf numFmtId="12" fontId="3" fillId="0" borderId="6" xfId="0" applyNumberFormat="1" applyFont="1" applyBorder="1" applyAlignment="1">
      <alignment horizontal="center" vertical="center" wrapText="1"/>
    </xf>
    <xf numFmtId="12" fontId="3" fillId="2" borderId="6" xfId="0" applyNumberFormat="1" applyFont="1" applyFill="1" applyBorder="1" applyAlignment="1">
      <alignment horizontal="center" vertical="center" wrapText="1"/>
    </xf>
    <xf numFmtId="14" fontId="3" fillId="2" borderId="6" xfId="0" applyNumberFormat="1" applyFont="1" applyFill="1" applyBorder="1" applyAlignment="1">
      <alignment horizontal="center" vertical="center"/>
    </xf>
    <xf numFmtId="2" fontId="5" fillId="0" borderId="0" xfId="1" applyNumberFormat="1" applyFont="1" applyFill="1" applyAlignment="1">
      <alignment horizontal="right" wrapText="1"/>
    </xf>
    <xf numFmtId="12" fontId="3" fillId="0" borderId="6" xfId="0" applyNumberFormat="1" applyFont="1" applyBorder="1" applyAlignment="1">
      <alignment horizontal="left" wrapText="1"/>
    </xf>
    <xf numFmtId="12" fontId="3" fillId="0" borderId="6" xfId="0" applyNumberFormat="1" applyFont="1" applyBorder="1" applyAlignment="1">
      <alignment horizontal="left" vertical="center" wrapText="1"/>
    </xf>
    <xf numFmtId="14" fontId="11" fillId="2" borderId="6" xfId="0" applyNumberFormat="1" applyFont="1" applyFill="1" applyBorder="1" applyAlignment="1">
      <alignment horizontal="center" vertical="center"/>
    </xf>
    <xf numFmtId="12" fontId="11" fillId="0" borderId="6" xfId="0" applyNumberFormat="1" applyFont="1" applyBorder="1" applyAlignment="1">
      <alignment horizontal="center" vertical="center" wrapText="1"/>
    </xf>
    <xf numFmtId="12" fontId="11" fillId="0" borderId="6" xfId="0" applyNumberFormat="1" applyFont="1" applyBorder="1" applyAlignment="1">
      <alignment horizontal="left" vertical="center" wrapText="1"/>
    </xf>
    <xf numFmtId="14" fontId="3" fillId="2" borderId="6" xfId="0" applyNumberFormat="1" applyFont="1" applyFill="1" applyBorder="1" applyAlignment="1">
      <alignment vertical="center"/>
    </xf>
    <xf numFmtId="12" fontId="3" fillId="0" borderId="6" xfId="0" applyNumberFormat="1" applyFont="1" applyBorder="1" applyAlignment="1">
      <alignment vertical="center" wrapText="1"/>
    </xf>
    <xf numFmtId="0" fontId="2" fillId="2" borderId="6" xfId="0" applyFont="1" applyFill="1" applyBorder="1" applyAlignment="1">
      <alignment wrapText="1"/>
    </xf>
    <xf numFmtId="164" fontId="5" fillId="0" borderId="0" xfId="1" applyFont="1" applyFill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2" fontId="5" fillId="0" borderId="6" xfId="1" applyNumberFormat="1" applyFont="1" applyFill="1" applyBorder="1" applyAlignment="1">
      <alignment horizontal="center"/>
    </xf>
    <xf numFmtId="164" fontId="12" fillId="0" borderId="6" xfId="1" applyFont="1" applyFill="1" applyBorder="1" applyAlignment="1">
      <alignment horizontal="center"/>
    </xf>
    <xf numFmtId="165" fontId="3" fillId="0" borderId="8" xfId="0" applyNumberFormat="1" applyFont="1" applyBorder="1" applyAlignment="1">
      <alignment horizontal="center"/>
    </xf>
    <xf numFmtId="12" fontId="5" fillId="0" borderId="0" xfId="1" applyNumberFormat="1" applyFont="1" applyFill="1" applyAlignment="1">
      <alignment horizontal="center"/>
    </xf>
    <xf numFmtId="0" fontId="3" fillId="0" borderId="0" xfId="0" applyFont="1" applyAlignment="1">
      <alignment horizontal="center" wrapText="1"/>
    </xf>
    <xf numFmtId="164" fontId="4" fillId="0" borderId="0" xfId="1" applyFont="1" applyFill="1" applyAlignment="1">
      <alignment horizontal="right"/>
    </xf>
    <xf numFmtId="164" fontId="3" fillId="0" borderId="0" xfId="1" applyFont="1" applyFill="1" applyAlignment="1">
      <alignment horizontal="right"/>
    </xf>
    <xf numFmtId="164" fontId="5" fillId="0" borderId="7" xfId="1" applyFont="1" applyFill="1" applyBorder="1" applyAlignment="1">
      <alignment horizontal="center"/>
    </xf>
    <xf numFmtId="0" fontId="13" fillId="0" borderId="9" xfId="0" applyFont="1" applyBorder="1" applyAlignment="1">
      <alignment horizontal="center"/>
    </xf>
    <xf numFmtId="2" fontId="13" fillId="0" borderId="0" xfId="0" applyNumberFormat="1" applyFont="1" applyAlignment="1">
      <alignment horizontal="center"/>
    </xf>
    <xf numFmtId="12" fontId="3" fillId="0" borderId="0" xfId="1" applyNumberFormat="1" applyFont="1" applyFill="1" applyAlignment="1">
      <alignment horizontal="center" wrapText="1"/>
    </xf>
    <xf numFmtId="164" fontId="3" fillId="0" borderId="7" xfId="1" applyFont="1" applyFill="1" applyBorder="1" applyAlignment="1">
      <alignment horizontal="center"/>
    </xf>
    <xf numFmtId="2" fontId="3" fillId="0" borderId="0" xfId="1" applyNumberFormat="1" applyFont="1" applyFill="1" applyAlignment="1">
      <alignment horizontal="center"/>
    </xf>
    <xf numFmtId="0" fontId="13" fillId="0" borderId="8" xfId="0" applyFont="1" applyBorder="1" applyAlignment="1">
      <alignment horizontal="center"/>
    </xf>
    <xf numFmtId="164" fontId="13" fillId="0" borderId="0" xfId="1" applyFont="1" applyAlignment="1">
      <alignment horizontal="center"/>
    </xf>
    <xf numFmtId="0" fontId="14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 wrapText="1"/>
    </xf>
    <xf numFmtId="164" fontId="4" fillId="0" borderId="11" xfId="1" applyFont="1" applyFill="1" applyBorder="1" applyAlignment="1">
      <alignment horizontal="right"/>
    </xf>
    <xf numFmtId="164" fontId="14" fillId="0" borderId="12" xfId="1" applyFont="1" applyFill="1" applyBorder="1" applyAlignment="1">
      <alignment horizontal="center" wrapText="1"/>
    </xf>
    <xf numFmtId="2" fontId="14" fillId="0" borderId="0" xfId="0" applyNumberFormat="1" applyFont="1" applyAlignment="1">
      <alignment horizontal="center" wrapText="1"/>
    </xf>
    <xf numFmtId="164" fontId="0" fillId="3" borderId="0" xfId="0" applyNumberFormat="1" applyFill="1"/>
    <xf numFmtId="14" fontId="3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164" fontId="7" fillId="0" borderId="0" xfId="1" applyFont="1" applyFill="1" applyAlignment="1">
      <alignment horizontal="right"/>
    </xf>
    <xf numFmtId="164" fontId="5" fillId="2" borderId="0" xfId="1" applyFont="1" applyFill="1" applyAlignment="1">
      <alignment horizontal="center" wrapText="1"/>
    </xf>
    <xf numFmtId="2" fontId="5" fillId="2" borderId="0" xfId="1" applyNumberFormat="1" applyFont="1" applyFill="1" applyAlignment="1">
      <alignment horizontal="center" wrapText="1"/>
    </xf>
    <xf numFmtId="14" fontId="2" fillId="2" borderId="0" xfId="0" applyNumberFormat="1" applyFont="1" applyFill="1" applyAlignment="1">
      <alignment horizontal="center"/>
    </xf>
    <xf numFmtId="12" fontId="2" fillId="2" borderId="0" xfId="0" applyNumberFormat="1" applyFont="1" applyFill="1" applyAlignment="1">
      <alignment horizontal="center"/>
    </xf>
    <xf numFmtId="14" fontId="3" fillId="2" borderId="0" xfId="0" applyNumberFormat="1" applyFont="1" applyFill="1" applyAlignment="1">
      <alignment horizontal="center" wrapText="1"/>
    </xf>
    <xf numFmtId="164" fontId="3" fillId="2" borderId="0" xfId="1" applyFont="1" applyFill="1" applyAlignment="1">
      <alignment horizontal="right"/>
    </xf>
    <xf numFmtId="164" fontId="3" fillId="0" borderId="0" xfId="1" applyFont="1" applyAlignment="1">
      <alignment horizontal="left"/>
    </xf>
    <xf numFmtId="14" fontId="3" fillId="2" borderId="0" xfId="0" applyNumberFormat="1" applyFont="1" applyFill="1" applyAlignment="1">
      <alignment horizontal="left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64" fontId="5" fillId="0" borderId="0" xfId="1" applyFont="1" applyFill="1" applyAlignment="1">
      <alignment wrapText="1"/>
    </xf>
    <xf numFmtId="2" fontId="5" fillId="0" borderId="0" xfId="0" applyNumberFormat="1" applyFont="1" applyAlignment="1">
      <alignment wrapText="1"/>
    </xf>
    <xf numFmtId="12" fontId="6" fillId="2" borderId="0" xfId="0" applyNumberFormat="1" applyFont="1" applyFill="1" applyAlignment="1">
      <alignment horizontal="center" wrapText="1"/>
    </xf>
    <xf numFmtId="0" fontId="5" fillId="2" borderId="0" xfId="0" applyFont="1" applyFill="1" applyAlignment="1">
      <alignment horizontal="center" wrapText="1"/>
    </xf>
    <xf numFmtId="164" fontId="4" fillId="0" borderId="0" xfId="1" applyFont="1" applyFill="1" applyAlignment="1">
      <alignment horizontal="right" wrapText="1"/>
    </xf>
    <xf numFmtId="164" fontId="5" fillId="0" borderId="0" xfId="1" applyFont="1" applyFill="1" applyAlignment="1">
      <alignment horizontal="right" wrapText="1"/>
    </xf>
    <xf numFmtId="164" fontId="5" fillId="2" borderId="0" xfId="1" applyFont="1" applyFill="1" applyAlignment="1">
      <alignment horizontal="right" wrapText="1"/>
    </xf>
    <xf numFmtId="2" fontId="5" fillId="2" borderId="0" xfId="1" applyNumberFormat="1" applyFont="1" applyFill="1" applyAlignment="1">
      <alignment horizontal="right" wrapText="1"/>
    </xf>
    <xf numFmtId="0" fontId="6" fillId="2" borderId="0" xfId="0" applyFont="1" applyFill="1" applyAlignment="1">
      <alignment horizontal="center" wrapText="1"/>
    </xf>
    <xf numFmtId="165" fontId="6" fillId="2" borderId="13" xfId="0" applyNumberFormat="1" applyFont="1" applyFill="1" applyBorder="1" applyAlignment="1">
      <alignment horizontal="center" vertical="center" wrapText="1"/>
    </xf>
    <xf numFmtId="164" fontId="6" fillId="0" borderId="13" xfId="1" applyFont="1" applyFill="1" applyBorder="1" applyAlignment="1">
      <alignment horizontal="center" vertical="center" wrapText="1"/>
    </xf>
    <xf numFmtId="164" fontId="5" fillId="2" borderId="0" xfId="1" applyFont="1" applyFill="1" applyAlignment="1">
      <alignment horizontal="center" vertical="center" wrapText="1"/>
    </xf>
    <xf numFmtId="165" fontId="6" fillId="0" borderId="13" xfId="0" applyNumberFormat="1" applyFont="1" applyBorder="1" applyAlignment="1">
      <alignment horizontal="center" wrapText="1"/>
    </xf>
    <xf numFmtId="164" fontId="8" fillId="0" borderId="13" xfId="1" applyFont="1" applyFill="1" applyBorder="1" applyAlignment="1">
      <alignment horizontal="center"/>
    </xf>
    <xf numFmtId="4" fontId="8" fillId="0" borderId="13" xfId="0" applyNumberFormat="1" applyFont="1" applyBorder="1" applyAlignment="1">
      <alignment horizontal="center" wrapText="1"/>
    </xf>
    <xf numFmtId="4" fontId="8" fillId="0" borderId="12" xfId="0" applyNumberFormat="1" applyFont="1" applyBorder="1" applyAlignment="1">
      <alignment horizontal="center"/>
    </xf>
    <xf numFmtId="4" fontId="8" fillId="0" borderId="13" xfId="0" applyNumberFormat="1" applyFont="1" applyBorder="1" applyAlignment="1">
      <alignment horizontal="center"/>
    </xf>
    <xf numFmtId="0" fontId="0" fillId="2" borderId="0" xfId="0" applyFill="1"/>
    <xf numFmtId="4" fontId="8" fillId="2" borderId="0" xfId="0" applyNumberFormat="1" applyFont="1" applyFill="1" applyAlignment="1">
      <alignment horizontal="center"/>
    </xf>
    <xf numFmtId="2" fontId="8" fillId="0" borderId="13" xfId="1" applyNumberFormat="1" applyFont="1" applyFill="1" applyBorder="1" applyAlignment="1">
      <alignment horizontal="center"/>
    </xf>
    <xf numFmtId="164" fontId="5" fillId="0" borderId="0" xfId="1" applyFont="1" applyFill="1" applyAlignment="1">
      <alignment horizontal="center" wrapText="1"/>
    </xf>
    <xf numFmtId="0" fontId="0" fillId="2" borderId="0" xfId="0" applyFill="1"/>
    <xf numFmtId="4" fontId="0" fillId="0" borderId="0" xfId="0" applyNumberFormat="1"/>
    <xf numFmtId="165" fontId="2" fillId="2" borderId="13" xfId="0" applyNumberFormat="1" applyFont="1" applyFill="1" applyBorder="1" applyAlignment="1">
      <alignment horizontal="center" wrapText="1" shrinkToFit="1"/>
    </xf>
    <xf numFmtId="4" fontId="7" fillId="2" borderId="14" xfId="0" applyNumberFormat="1" applyFont="1" applyFill="1" applyBorder="1" applyAlignment="1">
      <alignment horizontal="center"/>
    </xf>
    <xf numFmtId="4" fontId="7" fillId="2" borderId="14" xfId="0" applyNumberFormat="1" applyFont="1" applyFill="1" applyBorder="1" applyAlignment="1">
      <alignment horizontal="center" wrapText="1"/>
    </xf>
    <xf numFmtId="4" fontId="7" fillId="2" borderId="13" xfId="0" applyNumberFormat="1" applyFont="1" applyFill="1" applyBorder="1" applyAlignment="1">
      <alignment horizontal="center"/>
    </xf>
    <xf numFmtId="164" fontId="7" fillId="0" borderId="13" xfId="1" applyFont="1" applyFill="1" applyBorder="1" applyAlignment="1">
      <alignment horizontal="center"/>
    </xf>
    <xf numFmtId="4" fontId="7" fillId="2" borderId="15" xfId="0" applyNumberFormat="1" applyFont="1" applyFill="1" applyBorder="1" applyAlignment="1">
      <alignment horizontal="center"/>
    </xf>
    <xf numFmtId="4" fontId="8" fillId="0" borderId="0" xfId="0" applyNumberFormat="1" applyFont="1" applyAlignment="1">
      <alignment horizontal="center"/>
    </xf>
    <xf numFmtId="4" fontId="7" fillId="2" borderId="0" xfId="0" applyNumberFormat="1" applyFont="1" applyFill="1" applyAlignment="1">
      <alignment horizontal="center"/>
    </xf>
    <xf numFmtId="165" fontId="2" fillId="2" borderId="0" xfId="0" applyNumberFormat="1" applyFont="1" applyFill="1" applyAlignment="1">
      <alignment horizontal="center" wrapText="1" shrinkToFit="1"/>
    </xf>
    <xf numFmtId="164" fontId="6" fillId="2" borderId="0" xfId="1" applyFont="1" applyFill="1" applyAlignment="1">
      <alignment horizontal="center" wrapText="1"/>
    </xf>
    <xf numFmtId="167" fontId="5" fillId="2" borderId="0" xfId="0" applyNumberFormat="1" applyFont="1" applyFill="1" applyAlignment="1">
      <alignment horizontal="center" vertical="center" wrapText="1"/>
    </xf>
    <xf numFmtId="12" fontId="6" fillId="2" borderId="0" xfId="1" applyNumberFormat="1" applyFont="1" applyFill="1" applyAlignment="1">
      <alignment horizontal="center" wrapText="1"/>
    </xf>
    <xf numFmtId="164" fontId="3" fillId="0" borderId="0" xfId="1" applyFont="1" applyFill="1" applyAlignment="1">
      <alignment horizontal="right" wrapText="1"/>
    </xf>
    <xf numFmtId="165" fontId="2" fillId="2" borderId="0" xfId="0" applyNumberFormat="1" applyFont="1" applyFill="1" applyAlignment="1">
      <alignment horizontal="left"/>
    </xf>
    <xf numFmtId="12" fontId="2" fillId="2" borderId="0" xfId="1" applyNumberFormat="1" applyFont="1" applyFill="1" applyAlignment="1">
      <alignment horizontal="center"/>
    </xf>
    <xf numFmtId="4" fontId="3" fillId="2" borderId="0" xfId="0" applyNumberFormat="1" applyFont="1" applyFill="1" applyAlignment="1">
      <alignment horizontal="center" wrapText="1"/>
    </xf>
    <xf numFmtId="0" fontId="3" fillId="2" borderId="0" xfId="0" applyFont="1" applyFill="1" applyAlignment="1">
      <alignment horizontal="center"/>
    </xf>
    <xf numFmtId="165" fontId="2" fillId="2" borderId="0" xfId="0" applyNumberFormat="1" applyFont="1" applyFill="1"/>
    <xf numFmtId="12" fontId="2" fillId="2" borderId="0" xfId="1" applyNumberFormat="1" applyFont="1" applyFill="1" applyAlignment="1"/>
    <xf numFmtId="0" fontId="0" fillId="0" borderId="0" xfId="0"/>
    <xf numFmtId="165" fontId="2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 wrapText="1"/>
    </xf>
    <xf numFmtId="0" fontId="0" fillId="2" borderId="16" xfId="0" applyFill="1" applyBorder="1"/>
    <xf numFmtId="164" fontId="16" fillId="2" borderId="0" xfId="1" applyFont="1" applyFill="1" applyAlignment="1">
      <alignment horizontal="center" wrapText="1"/>
    </xf>
    <xf numFmtId="0" fontId="5" fillId="0" borderId="2" xfId="0" applyFont="1" applyBorder="1" applyAlignment="1">
      <alignment horizontal="center"/>
    </xf>
    <xf numFmtId="164" fontId="3" fillId="2" borderId="0" xfId="0" applyNumberFormat="1" applyFont="1" applyFill="1" applyAlignment="1">
      <alignment horizontal="center" wrapText="1"/>
    </xf>
    <xf numFmtId="164" fontId="5" fillId="0" borderId="2" xfId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5" fontId="5" fillId="2" borderId="0" xfId="0" applyNumberFormat="1" applyFont="1" applyFill="1" applyAlignment="1">
      <alignment horizontal="left" wrapText="1" shrinkToFit="1"/>
    </xf>
    <xf numFmtId="164" fontId="5" fillId="0" borderId="0" xfId="1" applyFont="1" applyFill="1" applyAlignment="1">
      <alignment horizontal="center" wrapText="1" shrinkToFit="1"/>
    </xf>
    <xf numFmtId="165" fontId="6" fillId="2" borderId="0" xfId="0" applyNumberFormat="1" applyFont="1" applyFill="1" applyAlignment="1">
      <alignment horizontal="center" wrapText="1" shrinkToFit="1"/>
    </xf>
    <xf numFmtId="12" fontId="6" fillId="2" borderId="0" xfId="1" applyNumberFormat="1" applyFont="1" applyFill="1" applyAlignment="1">
      <alignment horizontal="center" wrapText="1" shrinkToFit="1"/>
    </xf>
    <xf numFmtId="164" fontId="5" fillId="2" borderId="0" xfId="0" applyNumberFormat="1" applyFont="1" applyFill="1" applyAlignment="1">
      <alignment horizontal="center" wrapText="1"/>
    </xf>
    <xf numFmtId="2" fontId="5" fillId="2" borderId="0" xfId="1" applyNumberFormat="1" applyFont="1" applyFill="1" applyAlignment="1">
      <alignment horizontal="right"/>
    </xf>
    <xf numFmtId="164" fontId="3" fillId="2" borderId="16" xfId="1" applyFont="1" applyFill="1" applyBorder="1" applyAlignment="1">
      <alignment horizontal="center" vertical="center"/>
    </xf>
    <xf numFmtId="164" fontId="3" fillId="2" borderId="0" xfId="1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2162171</xdr:colOff>
      <xdr:row>2</xdr:row>
      <xdr:rowOff>166685</xdr:rowOff>
    </xdr:from>
    <xdr:ext cx="2705096" cy="2253392"/>
    <xdr:pic>
      <xdr:nvPicPr>
        <xdr:cNvPr id="2" name="irc_ilrp_i" descr="https://encrypted-tbn3.gstatic.com/images?q=tbn:ANd9GcTUimHI2VI0YhVB0qIvj0gUM4AjjNL0i8TDffATlh4o7Sq3ZUz5Jg">
          <a:extLst>
            <a:ext uri="{FF2B5EF4-FFF2-40B4-BE49-F238E27FC236}">
              <a16:creationId xmlns:a16="http://schemas.microsoft.com/office/drawing/2014/main" id="{3DA386AA-56B8-4544-8040-B6E097787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152771" y="738185"/>
          <a:ext cx="2705096" cy="2253392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6</xdr:col>
      <xdr:colOff>2413001</xdr:colOff>
      <xdr:row>3</xdr:row>
      <xdr:rowOff>180978</xdr:rowOff>
    </xdr:from>
    <xdr:ext cx="2266953" cy="1736729"/>
    <xdr:pic>
      <xdr:nvPicPr>
        <xdr:cNvPr id="3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FE272C27-AEC9-4EF2-8081-2999E2E705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8043526" y="1085853"/>
          <a:ext cx="2266953" cy="1736729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7</xdr:col>
      <xdr:colOff>969291</xdr:colOff>
      <xdr:row>581</xdr:row>
      <xdr:rowOff>133346</xdr:rowOff>
    </xdr:from>
    <xdr:ext cx="2618457" cy="1562096"/>
    <xdr:pic>
      <xdr:nvPicPr>
        <xdr:cNvPr id="4" name="3 Imagen" descr="C:\Users\pchavez\AppData\Local\Microsoft\Windows\Temporary Internet Files\Content.Outlook\AP5840X9\Logo INDOCAL.jpg">
          <a:extLst>
            <a:ext uri="{FF2B5EF4-FFF2-40B4-BE49-F238E27FC236}">
              <a16:creationId xmlns:a16="http://schemas.microsoft.com/office/drawing/2014/main" id="{7D23E127-835E-4373-ACE5-29999E361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9219191" y="270205196"/>
          <a:ext cx="2618457" cy="1562096"/>
        </a:xfrm>
        <a:prstGeom prst="rect">
          <a:avLst/>
        </a:prstGeom>
        <a:noFill/>
        <a:ln cap="flat">
          <a:noFill/>
        </a:ln>
      </xdr:spPr>
    </xdr:pic>
    <xdr:clientData/>
  </xdr:oneCellAnchor>
  <xdr:oneCellAnchor>
    <xdr:from>
      <xdr:col>2</xdr:col>
      <xdr:colOff>538160</xdr:colOff>
      <xdr:row>580</xdr:row>
      <xdr:rowOff>269876</xdr:rowOff>
    </xdr:from>
    <xdr:ext cx="3197227" cy="1978020"/>
    <xdr:pic>
      <xdr:nvPicPr>
        <xdr:cNvPr id="5" name="irc_ilrp_i" descr="https://encrypted-tbn3.gstatic.com/images?q=tbn:ANd9GcTUimHI2VI0YhVB0qIvj0gUM4AjjNL0i8TDffATlh4o7Sq3ZUz5Jg">
          <a:extLst>
            <a:ext uri="{FF2B5EF4-FFF2-40B4-BE49-F238E27FC236}">
              <a16:creationId xmlns:a16="http://schemas.microsoft.com/office/drawing/2014/main" id="{AE8F94E8-FABF-4949-A6E3-82D34A2F3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528760" y="270008351"/>
          <a:ext cx="3197227" cy="1978020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IBRO%20DE%20INGRESO%20E%20EGRESO%202025%20ENERO%20-%20DICIEM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RO_2025"/>
      <sheetName val="FEBRERO_2025_"/>
      <sheetName val="MARZO_2025"/>
      <sheetName val="ABRIL_2025"/>
      <sheetName val="MAYO_2025"/>
      <sheetName val="JUNIO_2025"/>
      <sheetName val="JULIO_2025"/>
      <sheetName val="AGOSTO_2025"/>
      <sheetName val="SEPTIEMBRE"/>
      <sheetName val="OCTUBRE_20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548">
          <cell r="H548">
            <v>29227.67</v>
          </cell>
        </row>
        <row r="549">
          <cell r="H549">
            <v>0</v>
          </cell>
        </row>
        <row r="551">
          <cell r="H551">
            <v>171366.15000000002</v>
          </cell>
        </row>
        <row r="552">
          <cell r="H552">
            <v>48012542.829999998</v>
          </cell>
        </row>
        <row r="553">
          <cell r="H553">
            <v>84943132.74000001</v>
          </cell>
        </row>
        <row r="554">
          <cell r="H554">
            <v>6581296.2699999996</v>
          </cell>
        </row>
        <row r="555">
          <cell r="H555">
            <v>139737565.66000003</v>
          </cell>
        </row>
      </sheetData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6C304-A370-4D3B-A958-CCFDFE688E93}">
  <sheetPr>
    <pageSetUpPr fitToPage="1"/>
  </sheetPr>
  <dimension ref="C2:Q620"/>
  <sheetViews>
    <sheetView tabSelected="1" topLeftCell="B1" workbookViewId="0"/>
  </sheetViews>
  <sheetFormatPr baseColWidth="10" defaultColWidth="72.85546875" defaultRowHeight="18.75"/>
  <cols>
    <col min="1" max="1" width="0" hidden="1" customWidth="1"/>
    <col min="2" max="2" width="14.85546875" customWidth="1"/>
    <col min="3" max="3" width="32.42578125" style="1" bestFit="1" customWidth="1"/>
    <col min="4" max="4" width="43.85546875" style="2" bestFit="1" customWidth="1"/>
    <col min="5" max="5" width="112.28515625" style="3" customWidth="1"/>
    <col min="6" max="6" width="31" customWidth="1"/>
    <col min="7" max="7" width="39.28515625" style="4" customWidth="1"/>
    <col min="8" max="8" width="34.5703125" customWidth="1"/>
    <col min="9" max="9" width="34.5703125" style="5" customWidth="1"/>
    <col min="10" max="11" width="29.28515625" bestFit="1" customWidth="1"/>
    <col min="12" max="12" width="30.7109375" customWidth="1"/>
    <col min="13" max="13" width="27.28515625" bestFit="1" customWidth="1"/>
    <col min="14" max="14" width="28.140625" bestFit="1" customWidth="1"/>
    <col min="15" max="16" width="22.5703125" customWidth="1"/>
    <col min="17" max="17" width="42.7109375" customWidth="1"/>
    <col min="18" max="18" width="72.85546875" customWidth="1"/>
  </cols>
  <sheetData>
    <row r="2" spans="3:16" ht="26.25">
      <c r="C2" s="6"/>
      <c r="D2" s="7"/>
      <c r="E2" s="8"/>
      <c r="F2" s="9"/>
      <c r="G2" s="10"/>
      <c r="H2" s="11"/>
      <c r="I2" s="12"/>
      <c r="J2" s="13"/>
      <c r="K2" s="13"/>
      <c r="L2" s="13"/>
      <c r="M2" s="13"/>
      <c r="N2" s="13"/>
      <c r="O2" s="13"/>
      <c r="P2" s="13"/>
    </row>
    <row r="3" spans="3:16" ht="26.25">
      <c r="C3" s="14"/>
      <c r="D3" s="14"/>
      <c r="E3" s="14"/>
      <c r="F3" s="14"/>
      <c r="G3" s="14"/>
      <c r="H3" s="14"/>
      <c r="I3" s="15"/>
      <c r="J3" s="13"/>
      <c r="K3" s="13"/>
      <c r="L3" s="13"/>
      <c r="M3" s="13"/>
      <c r="N3" s="13"/>
      <c r="O3" s="13"/>
      <c r="P3" s="13"/>
    </row>
    <row r="4" spans="3:16" ht="26.25">
      <c r="C4" s="16" t="s">
        <v>0</v>
      </c>
      <c r="D4" s="16"/>
      <c r="E4" s="16"/>
      <c r="F4" s="16"/>
      <c r="G4" s="16"/>
      <c r="H4" s="16"/>
      <c r="I4" s="17"/>
      <c r="J4" s="18"/>
      <c r="K4" s="18"/>
      <c r="L4" s="18"/>
      <c r="M4" s="18"/>
      <c r="N4" s="18"/>
      <c r="O4" s="18"/>
      <c r="P4" s="18"/>
    </row>
    <row r="5" spans="3:16" ht="26.25">
      <c r="C5" s="19" t="s">
        <v>1</v>
      </c>
      <c r="D5" s="19"/>
      <c r="E5" s="19"/>
      <c r="F5" s="19"/>
      <c r="G5" s="19"/>
      <c r="H5" s="19"/>
      <c r="I5" s="20"/>
      <c r="J5" s="21"/>
      <c r="K5" s="21"/>
      <c r="L5" s="21"/>
      <c r="M5" s="21"/>
      <c r="N5" s="21"/>
      <c r="O5" s="21"/>
      <c r="P5" s="21"/>
    </row>
    <row r="6" spans="3:16" ht="26.25">
      <c r="C6" s="16" t="s">
        <v>2</v>
      </c>
      <c r="D6" s="16"/>
      <c r="E6" s="16"/>
      <c r="F6" s="16"/>
      <c r="G6" s="16"/>
      <c r="H6" s="16"/>
      <c r="I6" s="17"/>
      <c r="J6" s="18"/>
      <c r="K6" s="18"/>
      <c r="L6" s="18"/>
      <c r="M6" s="18"/>
      <c r="N6" s="18"/>
      <c r="O6" s="18"/>
      <c r="P6" s="18"/>
    </row>
    <row r="7" spans="3:16" ht="26.25">
      <c r="C7" s="16" t="s">
        <v>3</v>
      </c>
      <c r="D7" s="16"/>
      <c r="E7" s="16"/>
      <c r="F7" s="16"/>
      <c r="G7" s="16"/>
      <c r="H7" s="16"/>
      <c r="I7" s="17"/>
      <c r="J7" s="18"/>
      <c r="K7" s="18"/>
      <c r="L7" s="18"/>
      <c r="M7" s="18"/>
      <c r="N7" s="18"/>
      <c r="O7" s="18"/>
      <c r="P7" s="18"/>
    </row>
    <row r="8" spans="3:16" ht="26.25">
      <c r="C8" s="16" t="s">
        <v>4</v>
      </c>
      <c r="D8" s="16"/>
      <c r="E8" s="16"/>
      <c r="F8" s="16"/>
      <c r="G8" s="16"/>
      <c r="H8" s="16"/>
      <c r="I8" s="17"/>
      <c r="J8" s="18"/>
      <c r="K8" s="18"/>
      <c r="L8" s="18"/>
      <c r="M8" s="18"/>
      <c r="N8" s="18"/>
      <c r="O8" s="18"/>
      <c r="P8" s="18"/>
    </row>
    <row r="9" spans="3:16" ht="26.25">
      <c r="C9" s="16" t="s">
        <v>5</v>
      </c>
      <c r="D9" s="16"/>
      <c r="E9" s="16"/>
      <c r="F9" s="16"/>
      <c r="G9" s="16"/>
      <c r="H9" s="16"/>
      <c r="I9" s="17"/>
      <c r="J9" s="18"/>
      <c r="K9" s="18"/>
      <c r="L9" s="18"/>
      <c r="M9" s="18"/>
      <c r="N9" s="18"/>
      <c r="O9" s="18"/>
      <c r="P9" s="18"/>
    </row>
    <row r="10" spans="3:16" ht="26.25">
      <c r="C10" s="22" t="s">
        <v>6</v>
      </c>
      <c r="D10" s="22"/>
      <c r="E10" s="22"/>
      <c r="F10" s="22"/>
      <c r="G10" s="22"/>
      <c r="H10" s="22"/>
      <c r="I10" s="17"/>
      <c r="J10" s="18"/>
      <c r="K10" s="18"/>
      <c r="L10" s="18"/>
      <c r="M10" s="18"/>
      <c r="N10" s="18"/>
      <c r="O10" s="18"/>
      <c r="P10" s="18"/>
    </row>
    <row r="11" spans="3:16" ht="52.5">
      <c r="C11" s="23"/>
      <c r="D11" s="24"/>
      <c r="E11" s="25"/>
      <c r="F11" s="26"/>
      <c r="G11" s="27"/>
      <c r="H11" s="28" t="s">
        <v>7</v>
      </c>
      <c r="I11" s="29"/>
    </row>
    <row r="12" spans="3:16" ht="52.5" customHeight="1">
      <c r="C12" s="30" t="s">
        <v>8</v>
      </c>
      <c r="D12" s="30" t="s">
        <v>9</v>
      </c>
      <c r="E12" s="30" t="s">
        <v>10</v>
      </c>
      <c r="F12" s="30" t="s">
        <v>11</v>
      </c>
      <c r="G12" s="31" t="s">
        <v>12</v>
      </c>
      <c r="H12" s="32">
        <f>+[1]SEPTIEMBRE!H555</f>
        <v>139737565.66000003</v>
      </c>
      <c r="I12" s="33"/>
    </row>
    <row r="13" spans="3:16" ht="51" customHeight="1">
      <c r="C13" s="34">
        <v>45931</v>
      </c>
      <c r="D13" s="35">
        <v>452400017073</v>
      </c>
      <c r="E13" s="36" t="s">
        <v>13</v>
      </c>
      <c r="F13" s="37">
        <v>5600</v>
      </c>
      <c r="G13" s="38"/>
      <c r="H13" s="37">
        <f>+F13+H12-G13</f>
        <v>139743165.66000003</v>
      </c>
      <c r="I13" s="39"/>
      <c r="J13" s="40"/>
      <c r="K13" s="40"/>
      <c r="L13" s="40"/>
      <c r="M13" s="40"/>
      <c r="N13" s="40"/>
      <c r="O13" s="40"/>
      <c r="P13" s="40"/>
    </row>
    <row r="14" spans="3:16" ht="26.25">
      <c r="C14" s="34">
        <v>45931</v>
      </c>
      <c r="D14" s="35">
        <v>452400470193</v>
      </c>
      <c r="E14" s="36" t="s">
        <v>13</v>
      </c>
      <c r="F14" s="37">
        <v>64117</v>
      </c>
      <c r="G14" s="38"/>
      <c r="H14" s="37">
        <f t="shared" ref="H14:H77" si="0">+H13+F14-G14</f>
        <v>139807282.66000003</v>
      </c>
      <c r="I14" s="39"/>
      <c r="J14" s="40"/>
      <c r="K14" s="40"/>
      <c r="L14" s="40"/>
      <c r="M14" s="40"/>
      <c r="N14" s="40"/>
      <c r="O14" s="40"/>
      <c r="P14" s="40"/>
    </row>
    <row r="15" spans="3:16" ht="33" customHeight="1">
      <c r="C15" s="34">
        <v>45931</v>
      </c>
      <c r="D15" s="35">
        <v>452400544562</v>
      </c>
      <c r="E15" s="36" t="s">
        <v>13</v>
      </c>
      <c r="F15" s="37">
        <v>10500</v>
      </c>
      <c r="G15" s="38"/>
      <c r="H15" s="37">
        <f t="shared" si="0"/>
        <v>139817782.66000003</v>
      </c>
      <c r="I15" s="39"/>
      <c r="J15" s="40"/>
      <c r="K15" s="40"/>
      <c r="L15" s="40"/>
      <c r="M15" s="40"/>
      <c r="N15" s="40"/>
      <c r="O15" s="40"/>
      <c r="P15" s="40"/>
    </row>
    <row r="16" spans="3:16" ht="33" customHeight="1">
      <c r="C16" s="34">
        <v>45931</v>
      </c>
      <c r="D16" s="35">
        <v>452400546357</v>
      </c>
      <c r="E16" s="36" t="s">
        <v>13</v>
      </c>
      <c r="F16" s="37">
        <v>42000</v>
      </c>
      <c r="G16" s="38"/>
      <c r="H16" s="37">
        <f t="shared" si="0"/>
        <v>139859782.66000003</v>
      </c>
      <c r="I16" s="39"/>
      <c r="J16" s="40"/>
      <c r="K16" s="40"/>
      <c r="L16" s="40"/>
      <c r="M16" s="40"/>
      <c r="N16" s="40"/>
      <c r="O16" s="40"/>
      <c r="P16" s="40"/>
    </row>
    <row r="17" spans="3:16" ht="33" customHeight="1">
      <c r="C17" s="34">
        <v>45931</v>
      </c>
      <c r="D17" s="35">
        <v>452400545690</v>
      </c>
      <c r="E17" s="36" t="s">
        <v>13</v>
      </c>
      <c r="F17" s="37">
        <v>8400</v>
      </c>
      <c r="G17" s="38"/>
      <c r="H17" s="37">
        <f t="shared" si="0"/>
        <v>139868182.66000003</v>
      </c>
      <c r="I17" s="39"/>
      <c r="J17" s="40"/>
      <c r="K17" s="40"/>
      <c r="L17" s="40"/>
      <c r="M17" s="40"/>
      <c r="N17" s="40"/>
      <c r="O17" s="40"/>
      <c r="P17" s="40"/>
    </row>
    <row r="18" spans="3:16" ht="48.75" customHeight="1">
      <c r="C18" s="34">
        <v>45931</v>
      </c>
      <c r="D18" s="35">
        <v>407680668</v>
      </c>
      <c r="E18" s="36" t="s">
        <v>13</v>
      </c>
      <c r="F18" s="37">
        <v>8000</v>
      </c>
      <c r="G18" s="38"/>
      <c r="H18" s="37">
        <f t="shared" si="0"/>
        <v>139876182.66000003</v>
      </c>
      <c r="I18" s="39"/>
      <c r="J18" s="40"/>
      <c r="K18" s="40"/>
      <c r="L18" s="40"/>
      <c r="M18" s="40"/>
      <c r="N18" s="40"/>
      <c r="O18" s="40"/>
      <c r="P18" s="40"/>
    </row>
    <row r="19" spans="3:16" ht="26.25">
      <c r="C19" s="34">
        <v>45931</v>
      </c>
      <c r="D19" s="35">
        <v>407681055</v>
      </c>
      <c r="E19" s="36" t="s">
        <v>13</v>
      </c>
      <c r="F19" s="37">
        <v>5000</v>
      </c>
      <c r="G19" s="38"/>
      <c r="H19" s="37">
        <f t="shared" si="0"/>
        <v>139881182.66000003</v>
      </c>
      <c r="I19" s="39"/>
      <c r="J19" s="40"/>
      <c r="K19" s="40"/>
      <c r="L19" s="40"/>
      <c r="M19" s="40"/>
      <c r="N19" s="40"/>
      <c r="O19" s="40"/>
      <c r="P19" s="40"/>
    </row>
    <row r="20" spans="3:16" ht="29.25" customHeight="1">
      <c r="C20" s="34">
        <v>45931</v>
      </c>
      <c r="D20" s="35">
        <v>1260100293</v>
      </c>
      <c r="E20" s="36" t="s">
        <v>13</v>
      </c>
      <c r="F20" s="37">
        <v>3000</v>
      </c>
      <c r="G20" s="38"/>
      <c r="H20" s="37">
        <f t="shared" si="0"/>
        <v>139884182.66000003</v>
      </c>
      <c r="I20" s="39"/>
      <c r="J20" s="40"/>
      <c r="K20" s="40"/>
      <c r="L20" s="40"/>
      <c r="M20" s="40"/>
      <c r="N20" s="40"/>
      <c r="O20" s="40"/>
      <c r="P20" s="40"/>
    </row>
    <row r="21" spans="3:16" ht="29.25" customHeight="1">
      <c r="C21" s="34">
        <v>45931</v>
      </c>
      <c r="D21" s="35">
        <v>2470040352</v>
      </c>
      <c r="E21" s="36" t="s">
        <v>13</v>
      </c>
      <c r="F21" s="37">
        <v>8000</v>
      </c>
      <c r="G21" s="38"/>
      <c r="H21" s="37">
        <f t="shared" si="0"/>
        <v>139892182.66000003</v>
      </c>
      <c r="I21" s="39"/>
      <c r="J21" s="40"/>
      <c r="K21" s="40"/>
      <c r="L21" s="40"/>
      <c r="M21" s="40"/>
      <c r="N21" s="40"/>
      <c r="O21" s="40"/>
      <c r="P21" s="40"/>
    </row>
    <row r="22" spans="3:16" ht="29.25" customHeight="1">
      <c r="C22" s="34">
        <v>45931</v>
      </c>
      <c r="D22" s="35">
        <v>940772020</v>
      </c>
      <c r="E22" s="36" t="s">
        <v>13</v>
      </c>
      <c r="F22" s="37">
        <v>8400</v>
      </c>
      <c r="G22" s="38"/>
      <c r="H22" s="37">
        <f t="shared" si="0"/>
        <v>139900582.66000003</v>
      </c>
      <c r="I22" s="39"/>
      <c r="J22" s="40"/>
      <c r="K22" s="40"/>
      <c r="L22" s="40"/>
      <c r="M22" s="40"/>
      <c r="N22" s="40"/>
      <c r="O22" s="40"/>
      <c r="P22" s="40"/>
    </row>
    <row r="23" spans="3:16" ht="29.25" customHeight="1">
      <c r="C23" s="34">
        <v>45931</v>
      </c>
      <c r="D23" s="35">
        <v>1300030292</v>
      </c>
      <c r="E23" s="36" t="s">
        <v>13</v>
      </c>
      <c r="F23" s="37">
        <v>8050</v>
      </c>
      <c r="G23" s="38"/>
      <c r="H23" s="37">
        <f t="shared" si="0"/>
        <v>139908632.66000003</v>
      </c>
      <c r="I23" s="39"/>
      <c r="J23" s="40"/>
      <c r="K23" s="40"/>
      <c r="L23" s="40"/>
      <c r="M23" s="40"/>
      <c r="N23" s="40"/>
      <c r="O23" s="40"/>
      <c r="P23" s="40"/>
    </row>
    <row r="24" spans="3:16" ht="81.75" customHeight="1">
      <c r="C24" s="34">
        <v>45931</v>
      </c>
      <c r="D24" s="35">
        <v>452400543667</v>
      </c>
      <c r="E24" s="36" t="s">
        <v>13</v>
      </c>
      <c r="F24" s="37">
        <v>37500</v>
      </c>
      <c r="G24" s="38"/>
      <c r="H24" s="37">
        <f t="shared" si="0"/>
        <v>139946132.66000003</v>
      </c>
      <c r="I24" s="39"/>
      <c r="J24" s="40"/>
      <c r="K24" s="40"/>
      <c r="L24" s="40"/>
      <c r="M24" s="40"/>
      <c r="N24" s="40"/>
      <c r="O24" s="40"/>
      <c r="P24" s="40"/>
    </row>
    <row r="25" spans="3:16" ht="29.25" customHeight="1">
      <c r="C25" s="34">
        <v>45931</v>
      </c>
      <c r="D25" s="35">
        <v>452400543674</v>
      </c>
      <c r="E25" s="36" t="s">
        <v>13</v>
      </c>
      <c r="F25" s="37">
        <v>542000</v>
      </c>
      <c r="G25" s="38"/>
      <c r="H25" s="37">
        <f t="shared" si="0"/>
        <v>140488132.66000003</v>
      </c>
      <c r="I25" s="39"/>
      <c r="J25" s="40"/>
      <c r="K25" s="40"/>
      <c r="L25" s="40"/>
      <c r="M25" s="40"/>
      <c r="N25" s="40"/>
      <c r="O25" s="40"/>
      <c r="P25" s="40"/>
    </row>
    <row r="26" spans="3:16" ht="29.25" customHeight="1">
      <c r="C26" s="34">
        <v>45931</v>
      </c>
      <c r="D26" s="35">
        <v>452400547156</v>
      </c>
      <c r="E26" s="36" t="s">
        <v>13</v>
      </c>
      <c r="F26" s="37">
        <v>10445</v>
      </c>
      <c r="G26" s="38"/>
      <c r="H26" s="37">
        <f t="shared" si="0"/>
        <v>140498577.66000003</v>
      </c>
      <c r="I26" s="39"/>
      <c r="J26" s="40"/>
      <c r="K26" s="40"/>
      <c r="L26" s="40"/>
      <c r="M26" s="40"/>
      <c r="N26" s="40"/>
      <c r="O26" s="40"/>
      <c r="P26" s="40"/>
    </row>
    <row r="27" spans="3:16" ht="69" customHeight="1">
      <c r="C27" s="34">
        <v>45931</v>
      </c>
      <c r="D27" s="35">
        <v>5280020402</v>
      </c>
      <c r="E27" s="36" t="s">
        <v>13</v>
      </c>
      <c r="F27" s="37">
        <v>5200</v>
      </c>
      <c r="G27" s="38"/>
      <c r="H27" s="37">
        <f t="shared" si="0"/>
        <v>140503777.66000003</v>
      </c>
      <c r="I27" s="39"/>
      <c r="J27" s="40"/>
      <c r="K27" s="40"/>
      <c r="L27" s="40"/>
      <c r="M27" s="40"/>
      <c r="N27" s="40"/>
      <c r="O27" s="40"/>
      <c r="P27" s="40"/>
    </row>
    <row r="28" spans="3:16" ht="66.75" customHeight="1">
      <c r="C28" s="34">
        <v>45931</v>
      </c>
      <c r="D28" s="35">
        <v>5280020405</v>
      </c>
      <c r="E28" s="36" t="s">
        <v>13</v>
      </c>
      <c r="F28" s="37">
        <v>9600</v>
      </c>
      <c r="G28" s="38"/>
      <c r="H28" s="37">
        <f t="shared" si="0"/>
        <v>140513377.66000003</v>
      </c>
      <c r="I28" s="39"/>
      <c r="J28" s="40"/>
      <c r="K28" s="40"/>
      <c r="L28" s="40"/>
      <c r="M28" s="40"/>
      <c r="N28" s="40"/>
      <c r="O28" s="40"/>
      <c r="P28" s="40"/>
    </row>
    <row r="29" spans="3:16" ht="66.75" customHeight="1">
      <c r="C29" s="34">
        <v>45931</v>
      </c>
      <c r="D29" s="35">
        <v>5280020408</v>
      </c>
      <c r="E29" s="36" t="s">
        <v>13</v>
      </c>
      <c r="F29" s="37">
        <v>73250</v>
      </c>
      <c r="G29" s="38"/>
      <c r="H29" s="37">
        <f t="shared" si="0"/>
        <v>140586627.66000003</v>
      </c>
      <c r="I29" s="39"/>
      <c r="J29" s="40"/>
      <c r="K29" s="40"/>
      <c r="L29" s="40"/>
      <c r="M29" s="40"/>
      <c r="N29" s="40"/>
      <c r="O29" s="40"/>
      <c r="P29" s="40"/>
    </row>
    <row r="30" spans="3:16" ht="26.25">
      <c r="C30" s="34">
        <v>45931</v>
      </c>
      <c r="D30" s="35">
        <v>5080030531</v>
      </c>
      <c r="E30" s="36" t="s">
        <v>13</v>
      </c>
      <c r="F30" s="41">
        <v>8000</v>
      </c>
      <c r="G30" s="38"/>
      <c r="H30" s="37">
        <f t="shared" si="0"/>
        <v>140594627.66000003</v>
      </c>
      <c r="I30" s="39"/>
      <c r="J30" s="40"/>
      <c r="K30" s="40"/>
      <c r="L30" s="40"/>
      <c r="M30" s="40"/>
      <c r="N30" s="40"/>
      <c r="O30" s="40"/>
      <c r="P30" s="40"/>
    </row>
    <row r="31" spans="3:16" ht="26.25">
      <c r="C31" s="34">
        <v>45931</v>
      </c>
      <c r="D31" s="35">
        <v>440100371</v>
      </c>
      <c r="E31" s="36" t="s">
        <v>13</v>
      </c>
      <c r="F31" s="37">
        <v>14000</v>
      </c>
      <c r="G31" s="38"/>
      <c r="H31" s="37">
        <f t="shared" si="0"/>
        <v>140608627.66000003</v>
      </c>
      <c r="I31" s="39"/>
      <c r="J31" s="40"/>
      <c r="K31" s="40"/>
      <c r="L31" s="40"/>
      <c r="M31" s="40"/>
      <c r="N31" s="40"/>
      <c r="O31" s="40"/>
      <c r="P31" s="40"/>
    </row>
    <row r="32" spans="3:16" ht="26.25">
      <c r="C32" s="34">
        <v>45931</v>
      </c>
      <c r="D32" s="35">
        <v>5530040285</v>
      </c>
      <c r="E32" s="36" t="s">
        <v>13</v>
      </c>
      <c r="F32" s="37">
        <v>397000</v>
      </c>
      <c r="G32" s="38"/>
      <c r="H32" s="37">
        <f t="shared" si="0"/>
        <v>141005627.66000003</v>
      </c>
      <c r="I32" s="39"/>
      <c r="J32" s="40"/>
      <c r="K32" s="40"/>
      <c r="L32" s="40"/>
      <c r="M32" s="40"/>
      <c r="N32" s="40"/>
      <c r="O32" s="40"/>
      <c r="P32" s="40"/>
    </row>
    <row r="33" spans="3:16" ht="55.5" customHeight="1">
      <c r="C33" s="34">
        <v>45931</v>
      </c>
      <c r="D33" s="35">
        <v>452400430001</v>
      </c>
      <c r="E33" s="36" t="s">
        <v>13</v>
      </c>
      <c r="F33" s="37">
        <v>8100</v>
      </c>
      <c r="G33" s="38"/>
      <c r="H33" s="37">
        <f t="shared" si="0"/>
        <v>141013727.66000003</v>
      </c>
      <c r="I33" s="39"/>
      <c r="J33" s="40"/>
      <c r="K33" s="40"/>
      <c r="L33" s="40"/>
      <c r="M33" s="40"/>
      <c r="N33" s="40"/>
      <c r="O33" s="40"/>
      <c r="P33" s="40"/>
    </row>
    <row r="34" spans="3:16" ht="26.25">
      <c r="C34" s="34">
        <v>45931</v>
      </c>
      <c r="D34" s="35">
        <v>407758263</v>
      </c>
      <c r="E34" s="36" t="s">
        <v>13</v>
      </c>
      <c r="F34" s="37">
        <v>15400</v>
      </c>
      <c r="G34" s="38"/>
      <c r="H34" s="37">
        <f t="shared" si="0"/>
        <v>141029127.66000003</v>
      </c>
      <c r="I34" s="39"/>
      <c r="J34" s="40"/>
      <c r="K34" s="40"/>
      <c r="L34" s="40"/>
      <c r="M34" s="40"/>
      <c r="N34" s="40"/>
      <c r="O34" s="40"/>
      <c r="P34" s="40"/>
    </row>
    <row r="35" spans="3:16" ht="64.5" customHeight="1">
      <c r="C35" s="34">
        <v>45931</v>
      </c>
      <c r="D35" s="35">
        <v>77812</v>
      </c>
      <c r="E35" s="36" t="s">
        <v>14</v>
      </c>
      <c r="F35" s="37">
        <v>750</v>
      </c>
      <c r="G35" s="38"/>
      <c r="H35" s="37">
        <f t="shared" si="0"/>
        <v>141029877.66000003</v>
      </c>
      <c r="I35" s="42"/>
      <c r="J35" s="43"/>
      <c r="K35" s="40"/>
      <c r="L35" s="40"/>
      <c r="M35" s="40"/>
      <c r="N35" s="40"/>
      <c r="O35" s="40"/>
      <c r="P35" s="40"/>
    </row>
    <row r="36" spans="3:16" ht="64.5" customHeight="1">
      <c r="C36" s="34">
        <v>45931</v>
      </c>
      <c r="D36" s="35">
        <v>393214</v>
      </c>
      <c r="E36" s="36" t="s">
        <v>14</v>
      </c>
      <c r="F36" s="37">
        <v>1200</v>
      </c>
      <c r="G36" s="38"/>
      <c r="H36" s="37">
        <f t="shared" si="0"/>
        <v>141031077.66000003</v>
      </c>
      <c r="I36" s="42"/>
      <c r="J36" s="43"/>
      <c r="K36" s="40"/>
      <c r="L36" s="40"/>
      <c r="M36" s="40"/>
      <c r="N36" s="40"/>
      <c r="O36" s="40"/>
      <c r="P36" s="40"/>
    </row>
    <row r="37" spans="3:16" ht="64.5" customHeight="1">
      <c r="C37" s="34">
        <v>45931</v>
      </c>
      <c r="D37" s="35">
        <v>241073</v>
      </c>
      <c r="E37" s="36" t="s">
        <v>14</v>
      </c>
      <c r="F37" s="37">
        <v>975</v>
      </c>
      <c r="G37" s="38"/>
      <c r="H37" s="37">
        <f t="shared" si="0"/>
        <v>141032052.66000003</v>
      </c>
      <c r="I37" s="42"/>
      <c r="J37" s="43"/>
      <c r="K37" s="40"/>
      <c r="L37" s="40"/>
      <c r="M37" s="40"/>
      <c r="N37" s="40"/>
      <c r="O37" s="40"/>
      <c r="P37" s="40"/>
    </row>
    <row r="38" spans="3:16" ht="64.5" customHeight="1">
      <c r="C38" s="34">
        <v>45931</v>
      </c>
      <c r="D38" s="35">
        <v>55057</v>
      </c>
      <c r="E38" s="36" t="s">
        <v>14</v>
      </c>
      <c r="F38" s="37">
        <v>1050</v>
      </c>
      <c r="G38" s="38"/>
      <c r="H38" s="37">
        <f t="shared" si="0"/>
        <v>141033102.66000003</v>
      </c>
      <c r="I38" s="42"/>
      <c r="J38" s="43"/>
      <c r="K38" s="40">
        <f>+I38-J38</f>
        <v>0</v>
      </c>
      <c r="L38" s="40"/>
      <c r="M38" s="40"/>
      <c r="N38" s="40"/>
      <c r="O38" s="40"/>
      <c r="P38" s="40"/>
    </row>
    <row r="39" spans="3:16" ht="64.5" customHeight="1">
      <c r="C39" s="34">
        <v>45931</v>
      </c>
      <c r="D39" s="35">
        <v>35176</v>
      </c>
      <c r="E39" s="36" t="s">
        <v>14</v>
      </c>
      <c r="F39" s="37">
        <v>1050</v>
      </c>
      <c r="G39" s="38"/>
      <c r="H39" s="37">
        <f t="shared" si="0"/>
        <v>141034152.66000003</v>
      </c>
      <c r="I39" s="42"/>
      <c r="J39" s="43"/>
      <c r="K39" s="40"/>
      <c r="L39" s="40"/>
      <c r="M39" s="40"/>
      <c r="N39" s="40"/>
      <c r="O39" s="40"/>
      <c r="P39" s="40"/>
    </row>
    <row r="40" spans="3:16" ht="32.25" customHeight="1">
      <c r="C40" s="44">
        <v>45932</v>
      </c>
      <c r="D40" s="35" t="s">
        <v>15</v>
      </c>
      <c r="E40" s="45" t="s">
        <v>16</v>
      </c>
      <c r="F40" s="46"/>
      <c r="G40" s="47">
        <v>378562.8</v>
      </c>
      <c r="H40" s="37">
        <f t="shared" si="0"/>
        <v>140655589.86000001</v>
      </c>
      <c r="I40" s="42"/>
      <c r="J40" s="43"/>
      <c r="K40" s="40">
        <f>+J40-I40</f>
        <v>0</v>
      </c>
      <c r="L40" s="40"/>
      <c r="M40" s="40"/>
      <c r="N40" s="40"/>
      <c r="O40" s="40"/>
      <c r="P40" s="40"/>
    </row>
    <row r="41" spans="3:16" ht="53.25" customHeight="1">
      <c r="C41" s="44">
        <v>45932</v>
      </c>
      <c r="D41" s="35" t="s">
        <v>17</v>
      </c>
      <c r="E41" s="45" t="s">
        <v>18</v>
      </c>
      <c r="F41" s="46"/>
      <c r="G41" s="47">
        <v>45483.9</v>
      </c>
      <c r="H41" s="37">
        <f t="shared" si="0"/>
        <v>140610105.96000001</v>
      </c>
      <c r="I41" s="42"/>
      <c r="J41" s="43"/>
      <c r="K41" s="40"/>
      <c r="L41" s="40"/>
      <c r="M41" s="40"/>
      <c r="N41" s="40"/>
      <c r="O41" s="40"/>
      <c r="P41" s="40"/>
    </row>
    <row r="42" spans="3:16" ht="26.25">
      <c r="C42" s="48">
        <v>45932</v>
      </c>
      <c r="D42" s="48" t="s">
        <v>19</v>
      </c>
      <c r="E42" s="49" t="s">
        <v>20</v>
      </c>
      <c r="F42" s="46"/>
      <c r="G42" s="47">
        <v>5953.5</v>
      </c>
      <c r="H42" s="37">
        <f t="shared" si="0"/>
        <v>140604152.46000001</v>
      </c>
      <c r="I42" s="42"/>
      <c r="J42" s="43"/>
      <c r="K42" s="40"/>
      <c r="L42" s="40"/>
      <c r="M42" s="40"/>
      <c r="N42" s="40"/>
      <c r="O42" s="40"/>
      <c r="P42" s="40"/>
    </row>
    <row r="43" spans="3:16" ht="32.25" customHeight="1">
      <c r="C43" s="44">
        <v>45932</v>
      </c>
      <c r="D43" s="35" t="s">
        <v>21</v>
      </c>
      <c r="E43" s="45" t="s">
        <v>22</v>
      </c>
      <c r="F43" s="46"/>
      <c r="G43" s="47">
        <v>20908.88</v>
      </c>
      <c r="H43" s="37">
        <f t="shared" si="0"/>
        <v>140583243.58000001</v>
      </c>
      <c r="I43" s="42"/>
      <c r="J43" s="43"/>
      <c r="K43" s="40"/>
      <c r="L43" s="40"/>
      <c r="M43" s="40"/>
      <c r="N43" s="40"/>
      <c r="O43" s="40"/>
      <c r="P43" s="40"/>
    </row>
    <row r="44" spans="3:16" ht="26.25">
      <c r="C44" s="44">
        <v>45932</v>
      </c>
      <c r="D44" s="35" t="s">
        <v>23</v>
      </c>
      <c r="E44" s="45" t="s">
        <v>24</v>
      </c>
      <c r="F44" s="46"/>
      <c r="G44" s="47">
        <v>12062.5</v>
      </c>
      <c r="H44" s="37">
        <f t="shared" si="0"/>
        <v>140571181.08000001</v>
      </c>
      <c r="I44" s="42"/>
      <c r="J44" s="43"/>
      <c r="K44" s="40"/>
      <c r="L44" s="40"/>
      <c r="M44" s="40"/>
      <c r="N44" s="40"/>
      <c r="O44" s="40"/>
      <c r="P44" s="40"/>
    </row>
    <row r="45" spans="3:16" ht="26.25">
      <c r="C45" s="44">
        <v>45932</v>
      </c>
      <c r="D45" s="35" t="s">
        <v>25</v>
      </c>
      <c r="E45" s="45" t="s">
        <v>24</v>
      </c>
      <c r="F45" s="46"/>
      <c r="G45" s="47">
        <v>144180</v>
      </c>
      <c r="H45" s="37">
        <f t="shared" si="0"/>
        <v>140427001.08000001</v>
      </c>
      <c r="I45" s="42"/>
      <c r="J45" s="43"/>
      <c r="K45" s="40"/>
      <c r="L45" s="40"/>
      <c r="M45" s="40"/>
      <c r="N45" s="40"/>
      <c r="O45" s="40"/>
      <c r="P45" s="40"/>
    </row>
    <row r="46" spans="3:16" ht="33" customHeight="1">
      <c r="C46" s="44">
        <v>45932</v>
      </c>
      <c r="D46" s="35" t="s">
        <v>26</v>
      </c>
      <c r="E46" s="45" t="s">
        <v>24</v>
      </c>
      <c r="F46" s="46"/>
      <c r="G46" s="47">
        <v>25312.5</v>
      </c>
      <c r="H46" s="37">
        <f t="shared" si="0"/>
        <v>140401688.58000001</v>
      </c>
      <c r="I46" s="42"/>
      <c r="J46" s="43"/>
      <c r="K46" s="40"/>
      <c r="L46" s="40"/>
      <c r="M46" s="40"/>
      <c r="N46" s="40"/>
      <c r="O46" s="40"/>
      <c r="P46" s="40"/>
    </row>
    <row r="47" spans="3:16" ht="26.25">
      <c r="C47" s="44">
        <v>45932</v>
      </c>
      <c r="D47" s="35" t="s">
        <v>27</v>
      </c>
      <c r="E47" s="45" t="s">
        <v>24</v>
      </c>
      <c r="F47" s="46"/>
      <c r="G47" s="47">
        <v>31475.14</v>
      </c>
      <c r="H47" s="37">
        <f t="shared" si="0"/>
        <v>140370213.44000003</v>
      </c>
      <c r="I47" s="42"/>
      <c r="J47" s="43"/>
      <c r="K47" s="40"/>
      <c r="L47" s="40"/>
      <c r="M47" s="40"/>
      <c r="N47" s="40"/>
      <c r="O47" s="40"/>
      <c r="P47" s="40"/>
    </row>
    <row r="48" spans="3:16" ht="66" customHeight="1">
      <c r="C48" s="44">
        <v>45932</v>
      </c>
      <c r="D48" s="35" t="s">
        <v>28</v>
      </c>
      <c r="E48" s="45" t="s">
        <v>24</v>
      </c>
      <c r="F48" s="46"/>
      <c r="G48" s="47">
        <v>22002.5</v>
      </c>
      <c r="H48" s="37">
        <f t="shared" si="0"/>
        <v>140348210.94000003</v>
      </c>
      <c r="I48" s="42"/>
      <c r="J48" s="43"/>
      <c r="K48" s="40"/>
      <c r="L48" s="40"/>
      <c r="M48" s="40"/>
      <c r="N48" s="40"/>
      <c r="O48" s="40"/>
      <c r="P48" s="40"/>
    </row>
    <row r="49" spans="3:16" ht="64.5" customHeight="1">
      <c r="C49" s="44">
        <v>45932</v>
      </c>
      <c r="D49" s="35" t="s">
        <v>29</v>
      </c>
      <c r="E49" s="45" t="s">
        <v>30</v>
      </c>
      <c r="F49" s="46"/>
      <c r="G49" s="50">
        <v>6862.88</v>
      </c>
      <c r="H49" s="37">
        <f t="shared" si="0"/>
        <v>140341348.06000003</v>
      </c>
      <c r="I49" s="42"/>
      <c r="J49" s="43"/>
      <c r="K49" s="40"/>
      <c r="L49" s="40"/>
      <c r="M49" s="40"/>
      <c r="N49" s="40"/>
      <c r="O49" s="40"/>
      <c r="P49" s="40"/>
    </row>
    <row r="50" spans="3:16" ht="63.75" customHeight="1">
      <c r="C50" s="44">
        <v>45932</v>
      </c>
      <c r="D50" s="35" t="s">
        <v>31</v>
      </c>
      <c r="E50" s="45" t="s">
        <v>32</v>
      </c>
      <c r="F50" s="46"/>
      <c r="G50" s="50">
        <v>54600</v>
      </c>
      <c r="H50" s="37">
        <f t="shared" si="0"/>
        <v>140286748.06000003</v>
      </c>
      <c r="I50" s="42"/>
      <c r="J50" s="43"/>
      <c r="K50" s="40"/>
      <c r="L50" s="40"/>
      <c r="M50" s="40"/>
      <c r="N50" s="40"/>
      <c r="O50" s="40"/>
      <c r="P50" s="40"/>
    </row>
    <row r="51" spans="3:16" ht="58.5" customHeight="1">
      <c r="C51" s="44">
        <v>45932</v>
      </c>
      <c r="D51" s="35" t="s">
        <v>33</v>
      </c>
      <c r="E51" s="45" t="s">
        <v>34</v>
      </c>
      <c r="F51" s="46"/>
      <c r="G51" s="50">
        <v>51650.720000000001</v>
      </c>
      <c r="H51" s="37">
        <f t="shared" si="0"/>
        <v>140235097.34000003</v>
      </c>
      <c r="I51" s="42"/>
      <c r="J51" s="43"/>
      <c r="K51" s="40"/>
      <c r="L51" s="40"/>
      <c r="M51" s="40"/>
      <c r="N51" s="40"/>
      <c r="O51" s="40"/>
      <c r="P51" s="40"/>
    </row>
    <row r="52" spans="3:16" ht="52.5">
      <c r="C52" s="44">
        <v>45932</v>
      </c>
      <c r="D52" s="35" t="s">
        <v>35</v>
      </c>
      <c r="E52" s="45" t="s">
        <v>36</v>
      </c>
      <c r="F52" s="46"/>
      <c r="G52" s="50">
        <v>2500</v>
      </c>
      <c r="H52" s="37">
        <f t="shared" si="0"/>
        <v>140232597.34000003</v>
      </c>
      <c r="I52" s="42"/>
      <c r="J52" s="43"/>
      <c r="K52" s="40"/>
      <c r="L52" s="40"/>
      <c r="M52" s="40"/>
      <c r="N52" s="40"/>
      <c r="O52" s="40"/>
      <c r="P52" s="40"/>
    </row>
    <row r="53" spans="3:16" ht="55.5" customHeight="1">
      <c r="C53" s="44">
        <v>45932</v>
      </c>
      <c r="D53" s="35" t="s">
        <v>37</v>
      </c>
      <c r="E53" s="45" t="s">
        <v>38</v>
      </c>
      <c r="F53" s="46"/>
      <c r="G53" s="47">
        <v>15830.14</v>
      </c>
      <c r="H53" s="37">
        <f t="shared" si="0"/>
        <v>140216767.20000005</v>
      </c>
      <c r="I53" s="42"/>
      <c r="J53" s="43"/>
      <c r="K53" s="40"/>
      <c r="L53" s="40"/>
      <c r="M53" s="40"/>
      <c r="N53" s="40"/>
      <c r="O53" s="40"/>
      <c r="P53" s="40"/>
    </row>
    <row r="54" spans="3:16" ht="26.25">
      <c r="C54" s="44">
        <v>45932</v>
      </c>
      <c r="D54" s="35" t="s">
        <v>39</v>
      </c>
      <c r="E54" s="45" t="s">
        <v>40</v>
      </c>
      <c r="F54" s="46"/>
      <c r="G54" s="47">
        <v>2727</v>
      </c>
      <c r="H54" s="37">
        <f t="shared" si="0"/>
        <v>140214040.20000005</v>
      </c>
      <c r="I54" s="42"/>
      <c r="J54" s="43"/>
      <c r="K54" s="40"/>
      <c r="L54" s="40"/>
      <c r="M54" s="40"/>
      <c r="N54" s="40"/>
      <c r="O54" s="40"/>
      <c r="P54" s="40"/>
    </row>
    <row r="55" spans="3:16" ht="32.25" customHeight="1">
      <c r="C55" s="44">
        <v>45932</v>
      </c>
      <c r="D55" s="35" t="s">
        <v>41</v>
      </c>
      <c r="E55" s="45" t="s">
        <v>42</v>
      </c>
      <c r="F55" s="46"/>
      <c r="G55" s="47">
        <v>2500</v>
      </c>
      <c r="H55" s="37">
        <f t="shared" si="0"/>
        <v>140211540.20000005</v>
      </c>
      <c r="I55" s="42"/>
      <c r="J55" s="43"/>
      <c r="K55" s="40"/>
      <c r="L55" s="40"/>
      <c r="M55" s="40"/>
      <c r="N55" s="40"/>
      <c r="O55" s="40"/>
      <c r="P55" s="40"/>
    </row>
    <row r="56" spans="3:16" ht="52.5">
      <c r="C56" s="44">
        <v>45932</v>
      </c>
      <c r="D56" s="35" t="s">
        <v>43</v>
      </c>
      <c r="E56" s="45" t="s">
        <v>44</v>
      </c>
      <c r="F56" s="46"/>
      <c r="G56" s="47">
        <v>457265.58</v>
      </c>
      <c r="H56" s="37">
        <f t="shared" si="0"/>
        <v>139754274.62000003</v>
      </c>
      <c r="I56" s="42"/>
      <c r="J56" s="43"/>
      <c r="K56" s="40"/>
      <c r="L56" s="40"/>
      <c r="M56" s="40"/>
      <c r="N56" s="40"/>
      <c r="O56" s="40"/>
      <c r="P56" s="40"/>
    </row>
    <row r="57" spans="3:16" ht="33" customHeight="1">
      <c r="C57" s="34">
        <v>45932</v>
      </c>
      <c r="D57" s="35">
        <v>380523</v>
      </c>
      <c r="E57" s="36" t="s">
        <v>14</v>
      </c>
      <c r="F57" s="37">
        <v>825</v>
      </c>
      <c r="G57" s="38"/>
      <c r="H57" s="37">
        <f t="shared" si="0"/>
        <v>139755099.62000003</v>
      </c>
      <c r="I57" s="42"/>
      <c r="J57" s="43"/>
      <c r="K57" s="40"/>
      <c r="L57" s="40"/>
      <c r="M57" s="40"/>
      <c r="N57" s="40"/>
      <c r="O57" s="40"/>
      <c r="P57" s="40"/>
    </row>
    <row r="58" spans="3:16" ht="26.25">
      <c r="C58" s="34">
        <v>45932</v>
      </c>
      <c r="D58" s="35">
        <v>452400470225</v>
      </c>
      <c r="E58" s="36" t="s">
        <v>13</v>
      </c>
      <c r="F58" s="37">
        <v>40960</v>
      </c>
      <c r="G58" s="38"/>
      <c r="H58" s="37">
        <f t="shared" si="0"/>
        <v>139796059.62000003</v>
      </c>
      <c r="I58" s="39"/>
      <c r="J58" s="40"/>
      <c r="K58" s="40"/>
      <c r="L58" s="40"/>
      <c r="M58" s="40"/>
      <c r="N58" s="40"/>
      <c r="O58" s="40"/>
      <c r="P58" s="40"/>
    </row>
    <row r="59" spans="3:16" ht="59.25" customHeight="1">
      <c r="C59" s="34">
        <v>45932</v>
      </c>
      <c r="D59" s="35">
        <v>452400544739</v>
      </c>
      <c r="E59" s="36" t="s">
        <v>13</v>
      </c>
      <c r="F59" s="37">
        <v>57491</v>
      </c>
      <c r="G59" s="38"/>
      <c r="H59" s="37">
        <f t="shared" si="0"/>
        <v>139853550.62000003</v>
      </c>
      <c r="I59" s="39"/>
      <c r="J59" s="40"/>
      <c r="K59" s="40"/>
      <c r="L59" s="40"/>
      <c r="M59" s="40"/>
      <c r="N59" s="40"/>
      <c r="O59" s="40"/>
      <c r="P59" s="40"/>
    </row>
    <row r="60" spans="3:16" ht="26.25">
      <c r="C60" s="34">
        <v>45932</v>
      </c>
      <c r="D60" s="35">
        <v>452400544784</v>
      </c>
      <c r="E60" s="36" t="s">
        <v>13</v>
      </c>
      <c r="F60" s="37">
        <v>12000</v>
      </c>
      <c r="G60" s="38"/>
      <c r="H60" s="37">
        <f t="shared" si="0"/>
        <v>139865550.62000003</v>
      </c>
      <c r="I60" s="39"/>
      <c r="J60" s="40"/>
      <c r="K60" s="40"/>
      <c r="L60" s="40"/>
      <c r="M60" s="40"/>
      <c r="N60" s="40"/>
      <c r="O60" s="40"/>
      <c r="P60" s="40"/>
    </row>
    <row r="61" spans="3:16" ht="35.25" customHeight="1">
      <c r="C61" s="34">
        <v>45932</v>
      </c>
      <c r="D61" s="35">
        <v>407831197</v>
      </c>
      <c r="E61" s="36" t="s">
        <v>13</v>
      </c>
      <c r="F61" s="37">
        <v>60000</v>
      </c>
      <c r="G61" s="38"/>
      <c r="H61" s="37">
        <f t="shared" si="0"/>
        <v>139925550.62000003</v>
      </c>
      <c r="I61" s="39"/>
      <c r="J61" s="40"/>
      <c r="K61" s="40"/>
      <c r="L61" s="40"/>
      <c r="M61" s="40"/>
      <c r="N61" s="40"/>
      <c r="O61" s="40"/>
      <c r="P61" s="40"/>
    </row>
    <row r="62" spans="3:16" ht="61.5" customHeight="1">
      <c r="C62" s="34">
        <v>45932</v>
      </c>
      <c r="D62" s="35">
        <v>452400540286</v>
      </c>
      <c r="E62" s="36" t="s">
        <v>13</v>
      </c>
      <c r="F62" s="37">
        <v>74920</v>
      </c>
      <c r="G62" s="38"/>
      <c r="H62" s="37">
        <f t="shared" si="0"/>
        <v>140000470.62000003</v>
      </c>
      <c r="I62" s="39"/>
      <c r="J62" s="40"/>
      <c r="K62" s="40"/>
      <c r="L62" s="40"/>
      <c r="M62" s="40"/>
      <c r="N62" s="40"/>
      <c r="O62" s="40"/>
      <c r="P62" s="40"/>
    </row>
    <row r="63" spans="3:16" ht="82.5" customHeight="1">
      <c r="C63" s="34">
        <v>45932</v>
      </c>
      <c r="D63" s="35">
        <v>452400549699</v>
      </c>
      <c r="E63" s="36" t="s">
        <v>13</v>
      </c>
      <c r="F63" s="37">
        <v>25585</v>
      </c>
      <c r="G63" s="38"/>
      <c r="H63" s="37">
        <f t="shared" si="0"/>
        <v>140026055.62000003</v>
      </c>
      <c r="I63" s="42"/>
      <c r="J63" s="43"/>
      <c r="K63" s="40"/>
      <c r="L63" s="40"/>
      <c r="M63" s="40"/>
      <c r="N63" s="40"/>
      <c r="O63" s="40"/>
      <c r="P63" s="40"/>
    </row>
    <row r="64" spans="3:16" ht="72.75" customHeight="1">
      <c r="C64" s="34">
        <v>45932</v>
      </c>
      <c r="D64" s="35">
        <v>407835153</v>
      </c>
      <c r="E64" s="36" t="s">
        <v>13</v>
      </c>
      <c r="F64" s="37">
        <v>7000</v>
      </c>
      <c r="G64" s="38"/>
      <c r="H64" s="37">
        <f t="shared" si="0"/>
        <v>140033055.62000003</v>
      </c>
      <c r="I64" s="42"/>
      <c r="J64" s="43"/>
      <c r="K64" s="40"/>
      <c r="L64" s="40"/>
      <c r="M64" s="40"/>
      <c r="N64" s="40"/>
      <c r="O64" s="40"/>
      <c r="P64" s="40"/>
    </row>
    <row r="65" spans="3:16" ht="65.25" customHeight="1">
      <c r="C65" s="34">
        <v>45932</v>
      </c>
      <c r="D65" s="35">
        <v>5530060392</v>
      </c>
      <c r="E65" s="36" t="s">
        <v>13</v>
      </c>
      <c r="F65" s="37">
        <v>9350</v>
      </c>
      <c r="G65" s="38"/>
      <c r="H65" s="37">
        <f t="shared" si="0"/>
        <v>140042405.62000003</v>
      </c>
      <c r="I65" s="42"/>
      <c r="J65" s="43"/>
      <c r="K65" s="40"/>
      <c r="L65" s="40"/>
      <c r="M65" s="40"/>
      <c r="N65" s="40"/>
      <c r="O65" s="40"/>
      <c r="P65" s="40"/>
    </row>
    <row r="66" spans="3:16" ht="61.5" customHeight="1">
      <c r="C66" s="34">
        <v>45932</v>
      </c>
      <c r="D66" s="35">
        <v>5530060395</v>
      </c>
      <c r="E66" s="36" t="s">
        <v>13</v>
      </c>
      <c r="F66" s="37">
        <v>172100</v>
      </c>
      <c r="G66" s="38"/>
      <c r="H66" s="37">
        <f t="shared" si="0"/>
        <v>140214505.62000003</v>
      </c>
      <c r="I66" s="42"/>
      <c r="J66" s="43"/>
      <c r="K66" s="40"/>
      <c r="L66" s="40"/>
      <c r="M66" s="40"/>
      <c r="N66" s="40"/>
      <c r="O66" s="40"/>
      <c r="P66" s="40"/>
    </row>
    <row r="67" spans="3:16" ht="35.25" customHeight="1">
      <c r="C67" s="34">
        <v>45933</v>
      </c>
      <c r="D67" s="35">
        <v>452400470193</v>
      </c>
      <c r="E67" s="36" t="s">
        <v>13</v>
      </c>
      <c r="F67" s="37">
        <v>39770</v>
      </c>
      <c r="G67" s="38"/>
      <c r="H67" s="37">
        <f t="shared" si="0"/>
        <v>140254275.62000003</v>
      </c>
      <c r="I67" s="42"/>
      <c r="J67" s="43"/>
      <c r="K67" s="40"/>
      <c r="L67" s="40"/>
      <c r="M67" s="40"/>
      <c r="N67" s="40"/>
      <c r="O67" s="40"/>
      <c r="P67" s="40"/>
    </row>
    <row r="68" spans="3:16" ht="26.25">
      <c r="C68" s="34">
        <v>45933</v>
      </c>
      <c r="D68" s="35">
        <v>924026938</v>
      </c>
      <c r="E68" s="36" t="s">
        <v>13</v>
      </c>
      <c r="F68" s="37">
        <v>30000</v>
      </c>
      <c r="G68" s="38"/>
      <c r="H68" s="37">
        <f t="shared" si="0"/>
        <v>140284275.62000003</v>
      </c>
      <c r="I68" s="42"/>
      <c r="J68" s="43"/>
      <c r="K68" s="40"/>
      <c r="L68" s="40"/>
      <c r="M68" s="40"/>
      <c r="N68" s="40"/>
      <c r="O68" s="40"/>
      <c r="P68" s="40"/>
    </row>
    <row r="69" spans="3:16" ht="87" customHeight="1">
      <c r="C69" s="34">
        <v>45933</v>
      </c>
      <c r="D69" s="35">
        <v>407915595</v>
      </c>
      <c r="E69" s="36" t="s">
        <v>13</v>
      </c>
      <c r="F69" s="37">
        <v>8000</v>
      </c>
      <c r="G69" s="38"/>
      <c r="H69" s="37">
        <f t="shared" si="0"/>
        <v>140292275.62000003</v>
      </c>
      <c r="I69" s="42"/>
      <c r="J69" s="43"/>
      <c r="K69" s="40"/>
      <c r="L69" s="40"/>
      <c r="M69" s="40"/>
      <c r="N69" s="40"/>
      <c r="O69" s="40"/>
      <c r="P69" s="40"/>
    </row>
    <row r="70" spans="3:16" ht="62.25" customHeight="1">
      <c r="C70" s="34">
        <v>45933</v>
      </c>
      <c r="D70" s="35">
        <v>7200100337</v>
      </c>
      <c r="E70" s="36" t="s">
        <v>13</v>
      </c>
      <c r="F70" s="37">
        <v>8000</v>
      </c>
      <c r="G70" s="38"/>
      <c r="H70" s="37">
        <f t="shared" si="0"/>
        <v>140300275.62000003</v>
      </c>
      <c r="I70" s="42"/>
      <c r="J70" s="43"/>
      <c r="K70" s="40"/>
      <c r="L70" s="40"/>
      <c r="M70" s="40"/>
      <c r="N70" s="40"/>
      <c r="O70" s="40"/>
      <c r="P70" s="40"/>
    </row>
    <row r="71" spans="3:16" ht="34.5" customHeight="1">
      <c r="C71" s="34">
        <v>45933</v>
      </c>
      <c r="D71" s="35">
        <v>920050286</v>
      </c>
      <c r="E71" s="36" t="s">
        <v>13</v>
      </c>
      <c r="F71" s="37">
        <v>8000</v>
      </c>
      <c r="G71" s="38"/>
      <c r="H71" s="37">
        <f t="shared" si="0"/>
        <v>140308275.62000003</v>
      </c>
      <c r="I71" s="42"/>
      <c r="K71" s="40"/>
      <c r="L71" s="40"/>
      <c r="M71" s="40"/>
      <c r="N71" s="40"/>
      <c r="O71" s="40"/>
      <c r="P71" s="40"/>
    </row>
    <row r="72" spans="3:16" ht="62.25" customHeight="1">
      <c r="C72" s="34">
        <v>45933</v>
      </c>
      <c r="D72" s="35">
        <v>5280020289</v>
      </c>
      <c r="E72" s="36" t="s">
        <v>13</v>
      </c>
      <c r="F72" s="37">
        <v>22700</v>
      </c>
      <c r="G72" s="38"/>
      <c r="H72" s="37">
        <f t="shared" si="0"/>
        <v>140330975.62000003</v>
      </c>
      <c r="I72" s="42"/>
      <c r="J72" s="43"/>
      <c r="K72" s="40"/>
      <c r="L72" s="40"/>
      <c r="M72" s="40"/>
      <c r="N72" s="40"/>
      <c r="O72" s="40"/>
      <c r="P72" s="40"/>
    </row>
    <row r="73" spans="3:16" ht="34.5" customHeight="1">
      <c r="C73" s="34">
        <v>45933</v>
      </c>
      <c r="D73" s="35">
        <v>5280020292</v>
      </c>
      <c r="E73" s="36" t="s">
        <v>13</v>
      </c>
      <c r="F73" s="37">
        <v>3600</v>
      </c>
      <c r="G73" s="38"/>
      <c r="H73" s="37">
        <f t="shared" si="0"/>
        <v>140334575.62000003</v>
      </c>
      <c r="I73" s="42"/>
      <c r="J73" s="43"/>
      <c r="K73" s="40"/>
      <c r="L73" s="40"/>
      <c r="M73" s="40"/>
      <c r="N73" s="40"/>
      <c r="O73" s="40"/>
      <c r="P73" s="40"/>
    </row>
    <row r="74" spans="3:16" ht="78" customHeight="1">
      <c r="C74" s="34">
        <v>45933</v>
      </c>
      <c r="D74" s="35">
        <v>5280020296</v>
      </c>
      <c r="E74" s="36" t="s">
        <v>13</v>
      </c>
      <c r="F74" s="37">
        <v>18900</v>
      </c>
      <c r="G74" s="38"/>
      <c r="H74" s="37">
        <f t="shared" si="0"/>
        <v>140353475.62000003</v>
      </c>
      <c r="I74" s="42"/>
      <c r="J74" s="43"/>
      <c r="K74" s="40"/>
      <c r="L74" s="40"/>
      <c r="M74" s="40"/>
      <c r="N74" s="40"/>
      <c r="O74" s="40"/>
      <c r="P74" s="40"/>
    </row>
    <row r="75" spans="3:16" ht="53.25" customHeight="1">
      <c r="C75" s="34">
        <v>45933</v>
      </c>
      <c r="D75" s="35">
        <v>240271849</v>
      </c>
      <c r="E75" s="36" t="s">
        <v>13</v>
      </c>
      <c r="F75" s="37">
        <v>8000</v>
      </c>
      <c r="G75" s="38"/>
      <c r="H75" s="37">
        <f t="shared" si="0"/>
        <v>140361475.62000003</v>
      </c>
      <c r="I75" s="42"/>
      <c r="J75" s="43"/>
      <c r="K75" s="40"/>
      <c r="L75" s="40"/>
      <c r="M75" s="40"/>
      <c r="N75" s="40"/>
      <c r="O75" s="40"/>
      <c r="P75" s="40"/>
    </row>
    <row r="76" spans="3:16" ht="58.5" customHeight="1">
      <c r="C76" s="34">
        <v>45933</v>
      </c>
      <c r="D76" s="35">
        <v>452400548444</v>
      </c>
      <c r="E76" s="36" t="s">
        <v>13</v>
      </c>
      <c r="F76" s="37">
        <v>100</v>
      </c>
      <c r="G76" s="38"/>
      <c r="H76" s="37">
        <f t="shared" si="0"/>
        <v>140361575.62000003</v>
      </c>
      <c r="I76" s="42"/>
      <c r="J76" s="43"/>
      <c r="K76" s="40"/>
      <c r="L76" s="40"/>
      <c r="M76" s="40"/>
      <c r="N76" s="40"/>
      <c r="O76" s="40"/>
      <c r="P76" s="40"/>
    </row>
    <row r="77" spans="3:16" ht="36" customHeight="1">
      <c r="C77" s="34">
        <v>45933</v>
      </c>
      <c r="D77" s="35">
        <v>452400549396</v>
      </c>
      <c r="E77" s="36" t="s">
        <v>13</v>
      </c>
      <c r="F77" s="37">
        <v>8400</v>
      </c>
      <c r="G77" s="38"/>
      <c r="H77" s="37">
        <f t="shared" si="0"/>
        <v>140369975.62000003</v>
      </c>
      <c r="I77" s="42"/>
      <c r="J77" s="43"/>
      <c r="K77" s="40"/>
      <c r="L77" s="40"/>
      <c r="M77" s="40"/>
      <c r="N77" s="40"/>
      <c r="O77" s="40"/>
      <c r="P77" s="40"/>
    </row>
    <row r="78" spans="3:16" ht="36" customHeight="1">
      <c r="C78" s="34">
        <v>45933</v>
      </c>
      <c r="D78" s="35">
        <v>5530030370</v>
      </c>
      <c r="E78" s="36" t="s">
        <v>13</v>
      </c>
      <c r="F78" s="37">
        <v>6000</v>
      </c>
      <c r="G78" s="38"/>
      <c r="H78" s="37">
        <f t="shared" ref="H78:H141" si="1">+H77+F78-G78</f>
        <v>140375975.62000003</v>
      </c>
      <c r="I78" s="42"/>
      <c r="J78" s="43"/>
      <c r="K78" s="40"/>
      <c r="L78" s="40"/>
      <c r="M78" s="40"/>
      <c r="N78" s="40"/>
      <c r="O78" s="40"/>
      <c r="P78" s="40"/>
    </row>
    <row r="79" spans="3:16" ht="36" customHeight="1">
      <c r="C79" s="34">
        <v>45933</v>
      </c>
      <c r="D79" s="35">
        <v>407939916</v>
      </c>
      <c r="E79" s="36" t="s">
        <v>13</v>
      </c>
      <c r="F79" s="37">
        <v>8000</v>
      </c>
      <c r="G79" s="38"/>
      <c r="H79" s="37">
        <f t="shared" si="1"/>
        <v>140383975.62000003</v>
      </c>
      <c r="I79" s="42"/>
      <c r="J79" s="43"/>
      <c r="K79" s="40"/>
      <c r="L79" s="40"/>
      <c r="M79" s="40"/>
      <c r="N79" s="40"/>
      <c r="O79" s="40"/>
      <c r="P79" s="40"/>
    </row>
    <row r="80" spans="3:16" ht="52.5">
      <c r="C80" s="44">
        <v>45933</v>
      </c>
      <c r="D80" s="35" t="s">
        <v>45</v>
      </c>
      <c r="E80" s="45" t="s">
        <v>46</v>
      </c>
      <c r="F80" s="46"/>
      <c r="G80" s="47">
        <v>488992.51</v>
      </c>
      <c r="H80" s="37">
        <f t="shared" si="1"/>
        <v>139894983.11000004</v>
      </c>
      <c r="I80" s="42"/>
      <c r="J80" s="43"/>
      <c r="K80" s="40"/>
      <c r="L80" s="40"/>
      <c r="M80" s="40"/>
      <c r="N80" s="40"/>
      <c r="O80" s="40"/>
      <c r="P80" s="40"/>
    </row>
    <row r="81" spans="3:16" ht="74.25" customHeight="1">
      <c r="C81" s="44">
        <v>45933</v>
      </c>
      <c r="D81" s="35" t="s">
        <v>47</v>
      </c>
      <c r="E81" s="45" t="s">
        <v>48</v>
      </c>
      <c r="F81" s="46"/>
      <c r="G81" s="50">
        <v>504759.75</v>
      </c>
      <c r="H81" s="37">
        <f t="shared" si="1"/>
        <v>139390223.36000004</v>
      </c>
      <c r="I81" s="42"/>
      <c r="J81" s="43"/>
      <c r="K81" s="40"/>
      <c r="L81" s="40"/>
      <c r="M81" s="40"/>
      <c r="N81" s="40"/>
      <c r="O81" s="40"/>
      <c r="P81" s="40"/>
    </row>
    <row r="82" spans="3:16" ht="52.5">
      <c r="C82" s="44">
        <v>45933</v>
      </c>
      <c r="D82" s="35" t="s">
        <v>49</v>
      </c>
      <c r="E82" s="45" t="s">
        <v>50</v>
      </c>
      <c r="F82" s="46"/>
      <c r="G82" s="50">
        <v>24810</v>
      </c>
      <c r="H82" s="37">
        <f t="shared" si="1"/>
        <v>139365413.36000004</v>
      </c>
      <c r="I82" s="42"/>
      <c r="J82" s="43"/>
      <c r="K82" s="40"/>
      <c r="L82" s="40"/>
      <c r="M82" s="40"/>
      <c r="N82" s="40"/>
      <c r="O82" s="40"/>
      <c r="P82" s="40"/>
    </row>
    <row r="83" spans="3:16" ht="57" customHeight="1">
      <c r="C83" s="44">
        <v>45933</v>
      </c>
      <c r="D83" s="35" t="s">
        <v>51</v>
      </c>
      <c r="E83" s="45" t="s">
        <v>52</v>
      </c>
      <c r="F83" s="46"/>
      <c r="G83" s="51">
        <v>1750000</v>
      </c>
      <c r="H83" s="37">
        <f t="shared" si="1"/>
        <v>137615413.36000004</v>
      </c>
      <c r="I83" s="42"/>
      <c r="J83" s="43"/>
      <c r="K83" s="40"/>
      <c r="L83" s="40"/>
      <c r="M83" s="40"/>
      <c r="N83" s="40"/>
      <c r="O83" s="40"/>
      <c r="P83" s="40"/>
    </row>
    <row r="84" spans="3:16" ht="52.5">
      <c r="C84" s="44">
        <v>45933</v>
      </c>
      <c r="D84" s="35" t="s">
        <v>53</v>
      </c>
      <c r="E84" s="45" t="s">
        <v>54</v>
      </c>
      <c r="F84" s="46"/>
      <c r="G84" s="47">
        <v>51919.97</v>
      </c>
      <c r="H84" s="37">
        <f t="shared" si="1"/>
        <v>137563493.39000005</v>
      </c>
      <c r="I84" s="42"/>
      <c r="J84" s="43"/>
      <c r="K84" s="40"/>
      <c r="L84" s="40"/>
      <c r="M84" s="40"/>
      <c r="N84" s="40"/>
      <c r="O84" s="40"/>
      <c r="P84" s="40"/>
    </row>
    <row r="85" spans="3:16" ht="52.5">
      <c r="C85" s="34">
        <v>45933</v>
      </c>
      <c r="D85" s="35">
        <v>340410</v>
      </c>
      <c r="E85" s="36" t="s">
        <v>14</v>
      </c>
      <c r="F85" s="37">
        <v>2325</v>
      </c>
      <c r="G85" s="38"/>
      <c r="H85" s="37">
        <f t="shared" si="1"/>
        <v>137565818.39000005</v>
      </c>
      <c r="I85" s="42"/>
      <c r="J85" s="43"/>
      <c r="K85" s="40"/>
      <c r="L85" s="40"/>
      <c r="M85" s="40"/>
      <c r="N85" s="40"/>
      <c r="O85" s="40"/>
      <c r="P85" s="40"/>
    </row>
    <row r="86" spans="3:16" ht="52.5">
      <c r="C86" s="34">
        <v>45933</v>
      </c>
      <c r="D86" s="35">
        <v>2465</v>
      </c>
      <c r="E86" s="36" t="s">
        <v>14</v>
      </c>
      <c r="F86" s="37">
        <v>825</v>
      </c>
      <c r="G86" s="38"/>
      <c r="H86" s="37">
        <f t="shared" si="1"/>
        <v>137566643.39000005</v>
      </c>
      <c r="I86" s="42"/>
      <c r="J86" s="43"/>
      <c r="K86" s="40"/>
      <c r="L86" s="40"/>
      <c r="M86" s="40"/>
      <c r="N86" s="40"/>
      <c r="O86" s="40"/>
      <c r="P86" s="40"/>
    </row>
    <row r="87" spans="3:16" ht="52.5">
      <c r="C87" s="34">
        <v>45933</v>
      </c>
      <c r="D87" s="35">
        <v>658207</v>
      </c>
      <c r="E87" s="36" t="s">
        <v>14</v>
      </c>
      <c r="F87" s="37">
        <v>2550</v>
      </c>
      <c r="G87" s="38"/>
      <c r="H87" s="37">
        <f t="shared" si="1"/>
        <v>137569193.39000005</v>
      </c>
      <c r="I87" s="42"/>
      <c r="J87" s="43"/>
      <c r="K87" s="40"/>
      <c r="L87" s="40"/>
      <c r="M87" s="40"/>
      <c r="N87" s="40"/>
      <c r="O87" s="40"/>
      <c r="P87" s="40"/>
    </row>
    <row r="88" spans="3:16" ht="86.25" customHeight="1">
      <c r="C88" s="44">
        <v>45936</v>
      </c>
      <c r="D88" s="35" t="s">
        <v>55</v>
      </c>
      <c r="E88" s="45" t="s">
        <v>56</v>
      </c>
      <c r="F88" s="46"/>
      <c r="G88" s="47">
        <v>219800.7</v>
      </c>
      <c r="H88" s="37">
        <f t="shared" si="1"/>
        <v>137349392.69000006</v>
      </c>
      <c r="I88" s="42"/>
      <c r="J88" s="43"/>
      <c r="K88" s="40"/>
      <c r="L88" s="40"/>
      <c r="M88" s="40"/>
      <c r="N88" s="40"/>
      <c r="O88" s="40"/>
      <c r="P88" s="40"/>
    </row>
    <row r="89" spans="3:16" ht="51.75" customHeight="1">
      <c r="C89" s="44">
        <v>45936</v>
      </c>
      <c r="D89" s="35" t="s">
        <v>57</v>
      </c>
      <c r="E89" s="45" t="s">
        <v>18</v>
      </c>
      <c r="F89" s="46"/>
      <c r="G89" s="47">
        <v>58282</v>
      </c>
      <c r="H89" s="37">
        <f t="shared" si="1"/>
        <v>137291110.69000006</v>
      </c>
      <c r="I89" s="42"/>
      <c r="J89" s="43"/>
      <c r="K89" s="40"/>
      <c r="L89" s="40"/>
      <c r="M89" s="40"/>
      <c r="N89" s="40"/>
      <c r="O89" s="40"/>
      <c r="P89" s="40"/>
    </row>
    <row r="90" spans="3:16" ht="26.25">
      <c r="C90" s="44">
        <v>45936</v>
      </c>
      <c r="D90" s="35" t="s">
        <v>58</v>
      </c>
      <c r="E90" s="45" t="s">
        <v>59</v>
      </c>
      <c r="F90" s="46"/>
      <c r="G90" s="47">
        <v>420000</v>
      </c>
      <c r="H90" s="37">
        <f t="shared" si="1"/>
        <v>136871110.69000006</v>
      </c>
      <c r="I90" s="42"/>
      <c r="J90" s="43"/>
      <c r="K90" s="40"/>
      <c r="L90" s="40"/>
      <c r="M90" s="40"/>
      <c r="N90" s="40"/>
      <c r="O90" s="40"/>
      <c r="P90" s="40"/>
    </row>
    <row r="91" spans="3:16" ht="83.25" customHeight="1">
      <c r="C91" s="44">
        <v>45936</v>
      </c>
      <c r="D91" s="35" t="s">
        <v>60</v>
      </c>
      <c r="E91" s="45" t="s">
        <v>61</v>
      </c>
      <c r="F91" s="46"/>
      <c r="G91" s="47">
        <v>124596.22</v>
      </c>
      <c r="H91" s="37">
        <f t="shared" si="1"/>
        <v>136746514.47000006</v>
      </c>
      <c r="I91" s="42"/>
      <c r="J91" s="43"/>
      <c r="K91" s="40"/>
      <c r="L91" s="40"/>
      <c r="M91" s="40"/>
      <c r="N91" s="40"/>
      <c r="O91" s="40"/>
      <c r="P91" s="40"/>
    </row>
    <row r="92" spans="3:16" ht="57.75" customHeight="1">
      <c r="C92" s="44">
        <v>45936</v>
      </c>
      <c r="D92" s="35" t="s">
        <v>62</v>
      </c>
      <c r="E92" s="45" t="s">
        <v>61</v>
      </c>
      <c r="F92" s="46"/>
      <c r="G92" s="47">
        <v>247346.56</v>
      </c>
      <c r="H92" s="37">
        <f t="shared" si="1"/>
        <v>136499167.91000006</v>
      </c>
      <c r="I92" s="42"/>
      <c r="J92" s="43"/>
      <c r="K92" s="40"/>
      <c r="L92" s="40"/>
      <c r="M92" s="40"/>
      <c r="N92" s="40"/>
      <c r="O92" s="40"/>
      <c r="P92" s="40"/>
    </row>
    <row r="93" spans="3:16" ht="26.25">
      <c r="C93" s="34">
        <v>45936</v>
      </c>
      <c r="D93" s="35">
        <v>136349</v>
      </c>
      <c r="E93" s="36" t="s">
        <v>63</v>
      </c>
      <c r="F93" s="52">
        <v>200000</v>
      </c>
      <c r="G93" s="37"/>
      <c r="H93" s="37">
        <f t="shared" si="1"/>
        <v>136699167.91000006</v>
      </c>
      <c r="I93" s="42"/>
      <c r="J93" s="43"/>
      <c r="K93" s="40"/>
      <c r="L93" s="40"/>
      <c r="M93" s="40"/>
      <c r="N93" s="40"/>
      <c r="O93" s="40"/>
      <c r="P93" s="40"/>
    </row>
    <row r="94" spans="3:16" ht="52.5">
      <c r="C94" s="34">
        <v>45936</v>
      </c>
      <c r="D94" s="35">
        <v>136349</v>
      </c>
      <c r="E94" s="36" t="s">
        <v>64</v>
      </c>
      <c r="F94" s="53"/>
      <c r="G94" s="54">
        <v>200000</v>
      </c>
      <c r="H94" s="37">
        <f t="shared" si="1"/>
        <v>136499167.91000006</v>
      </c>
      <c r="I94" s="42"/>
      <c r="J94" s="43"/>
      <c r="K94" s="40"/>
      <c r="L94" s="40"/>
      <c r="M94" s="40"/>
      <c r="N94" s="40"/>
      <c r="O94" s="40"/>
      <c r="P94" s="40"/>
    </row>
    <row r="95" spans="3:16" ht="52.5">
      <c r="C95" s="34">
        <v>45936</v>
      </c>
      <c r="D95" s="35">
        <v>136349</v>
      </c>
      <c r="E95" s="36" t="s">
        <v>65</v>
      </c>
      <c r="F95" s="52">
        <v>200000</v>
      </c>
      <c r="G95" s="54"/>
      <c r="H95" s="37">
        <f t="shared" si="1"/>
        <v>136699167.91000006</v>
      </c>
      <c r="I95" s="42"/>
      <c r="J95" s="43"/>
      <c r="K95" s="40"/>
      <c r="L95" s="40"/>
      <c r="M95" s="40"/>
      <c r="N95" s="40"/>
      <c r="O95" s="40"/>
      <c r="P95" s="40"/>
    </row>
    <row r="96" spans="3:16" ht="52.5">
      <c r="C96" s="34">
        <v>45936</v>
      </c>
      <c r="D96" s="35" t="s">
        <v>66</v>
      </c>
      <c r="E96" s="36" t="s">
        <v>14</v>
      </c>
      <c r="F96" s="37">
        <v>1500</v>
      </c>
      <c r="G96" s="38"/>
      <c r="H96" s="37">
        <f t="shared" si="1"/>
        <v>136700667.91000006</v>
      </c>
      <c r="I96" s="42"/>
      <c r="J96" s="43"/>
      <c r="K96" s="40"/>
      <c r="L96" s="40"/>
      <c r="M96" s="40"/>
      <c r="N96" s="40"/>
      <c r="O96" s="40"/>
      <c r="P96" s="40"/>
    </row>
    <row r="97" spans="3:17" ht="67.5" customHeight="1">
      <c r="C97" s="34">
        <v>45936</v>
      </c>
      <c r="D97" s="35">
        <v>142869</v>
      </c>
      <c r="E97" s="36" t="s">
        <v>14</v>
      </c>
      <c r="F97" s="37">
        <v>750</v>
      </c>
      <c r="G97" s="38"/>
      <c r="H97" s="37">
        <f t="shared" si="1"/>
        <v>136701417.91000006</v>
      </c>
      <c r="I97" s="42"/>
      <c r="J97" s="43"/>
      <c r="K97" s="40"/>
      <c r="L97" s="40"/>
      <c r="M97" s="40"/>
      <c r="N97" s="40"/>
      <c r="O97" s="40"/>
      <c r="P97" s="40"/>
    </row>
    <row r="98" spans="3:17" ht="63" customHeight="1">
      <c r="C98" s="34">
        <v>45936</v>
      </c>
      <c r="D98" s="35">
        <v>7475</v>
      </c>
      <c r="E98" s="36" t="s">
        <v>14</v>
      </c>
      <c r="F98" s="37">
        <v>600</v>
      </c>
      <c r="G98" s="38"/>
      <c r="H98" s="37">
        <f t="shared" si="1"/>
        <v>136702017.91000006</v>
      </c>
      <c r="I98" s="42"/>
      <c r="J98" s="43"/>
      <c r="K98" s="40"/>
      <c r="L98" s="40"/>
      <c r="M98" s="40"/>
      <c r="N98" s="40"/>
      <c r="O98" s="40"/>
      <c r="P98" s="40"/>
    </row>
    <row r="99" spans="3:17" ht="78" customHeight="1">
      <c r="C99" s="34">
        <v>45936</v>
      </c>
      <c r="D99" s="35">
        <v>580158</v>
      </c>
      <c r="E99" s="36" t="s">
        <v>14</v>
      </c>
      <c r="F99" s="37">
        <v>750</v>
      </c>
      <c r="G99" s="38"/>
      <c r="H99" s="37">
        <f t="shared" si="1"/>
        <v>136702767.91000006</v>
      </c>
      <c r="I99" s="42"/>
      <c r="J99" s="43"/>
      <c r="K99" s="40"/>
      <c r="L99" s="40"/>
      <c r="M99" s="40"/>
      <c r="N99" s="40"/>
      <c r="O99" s="40"/>
      <c r="P99" s="40"/>
    </row>
    <row r="100" spans="3:17" ht="26.25">
      <c r="C100" s="34" t="s">
        <v>67</v>
      </c>
      <c r="D100" s="35">
        <v>349119442</v>
      </c>
      <c r="E100" s="36" t="s">
        <v>13</v>
      </c>
      <c r="F100" s="37">
        <v>15000</v>
      </c>
      <c r="G100" s="38"/>
      <c r="H100" s="37">
        <f t="shared" si="1"/>
        <v>136717767.91000006</v>
      </c>
      <c r="I100" s="55"/>
      <c r="J100" s="43"/>
      <c r="K100" s="40"/>
      <c r="L100" s="40"/>
      <c r="M100" s="40"/>
      <c r="N100" s="40"/>
      <c r="O100" s="40"/>
      <c r="P100" s="40"/>
      <c r="Q100" s="56"/>
    </row>
    <row r="101" spans="3:17" ht="26.25">
      <c r="C101" s="34" t="s">
        <v>67</v>
      </c>
      <c r="D101" s="35" t="s">
        <v>68</v>
      </c>
      <c r="E101" s="36" t="s">
        <v>13</v>
      </c>
      <c r="F101" s="37">
        <v>6300</v>
      </c>
      <c r="G101" s="38"/>
      <c r="H101" s="37">
        <f t="shared" si="1"/>
        <v>136724067.91000006</v>
      </c>
      <c r="I101" s="55"/>
      <c r="J101" s="43"/>
      <c r="K101" s="40"/>
      <c r="L101" s="40"/>
      <c r="M101" s="40"/>
      <c r="N101" s="40"/>
      <c r="O101" s="40"/>
      <c r="P101" s="40"/>
      <c r="Q101" s="56"/>
    </row>
    <row r="102" spans="3:17" ht="26.25">
      <c r="C102" s="34" t="s">
        <v>67</v>
      </c>
      <c r="D102" s="35">
        <v>452400368779</v>
      </c>
      <c r="E102" s="36" t="s">
        <v>13</v>
      </c>
      <c r="F102" s="37">
        <v>5000</v>
      </c>
      <c r="G102" s="38"/>
      <c r="H102" s="37">
        <f t="shared" si="1"/>
        <v>136729067.91000006</v>
      </c>
      <c r="I102" s="55"/>
      <c r="J102" s="43"/>
      <c r="K102" s="40"/>
      <c r="L102" s="40"/>
      <c r="M102" s="40"/>
      <c r="N102" s="40"/>
      <c r="O102" s="40"/>
      <c r="P102" s="40"/>
      <c r="Q102" s="56"/>
    </row>
    <row r="103" spans="3:17" ht="26.25">
      <c r="C103" s="34" t="s">
        <v>67</v>
      </c>
      <c r="D103" s="35">
        <v>452400369293</v>
      </c>
      <c r="E103" s="36" t="s">
        <v>13</v>
      </c>
      <c r="F103" s="37">
        <v>5000</v>
      </c>
      <c r="G103" s="38"/>
      <c r="H103" s="37">
        <f t="shared" si="1"/>
        <v>136734067.91000006</v>
      </c>
      <c r="I103" s="55"/>
      <c r="J103" s="43"/>
      <c r="K103" s="40"/>
      <c r="L103" s="40"/>
      <c r="M103" s="40"/>
      <c r="N103" s="40"/>
      <c r="O103" s="40"/>
      <c r="P103" s="40"/>
      <c r="Q103" s="56"/>
    </row>
    <row r="104" spans="3:17" ht="26.25">
      <c r="C104" s="34" t="s">
        <v>67</v>
      </c>
      <c r="D104" s="35">
        <v>924028752</v>
      </c>
      <c r="E104" s="36" t="s">
        <v>13</v>
      </c>
      <c r="F104" s="37">
        <v>5000</v>
      </c>
      <c r="G104" s="38"/>
      <c r="H104" s="37">
        <f t="shared" si="1"/>
        <v>136739067.91000006</v>
      </c>
      <c r="I104" s="55"/>
      <c r="J104" s="43"/>
      <c r="K104" s="40"/>
      <c r="L104" s="40"/>
      <c r="M104" s="40"/>
      <c r="N104" s="40"/>
      <c r="O104" s="40"/>
      <c r="P104" s="40"/>
      <c r="Q104" s="56"/>
    </row>
    <row r="105" spans="3:17" ht="26.25">
      <c r="C105" s="34" t="s">
        <v>67</v>
      </c>
      <c r="D105" s="35">
        <v>452400541893</v>
      </c>
      <c r="E105" s="36" t="s">
        <v>13</v>
      </c>
      <c r="F105" s="37">
        <v>10000</v>
      </c>
      <c r="G105" s="38"/>
      <c r="H105" s="37">
        <f t="shared" si="1"/>
        <v>136749067.91000006</v>
      </c>
      <c r="I105" s="55"/>
      <c r="J105" s="43"/>
      <c r="K105" s="40"/>
      <c r="L105" s="40"/>
      <c r="M105" s="40"/>
      <c r="N105" s="40"/>
      <c r="O105" s="40"/>
      <c r="P105" s="40"/>
      <c r="Q105" s="56"/>
    </row>
    <row r="106" spans="3:17" ht="26.25">
      <c r="C106" s="34" t="s">
        <v>67</v>
      </c>
      <c r="D106" s="35">
        <v>452400543208</v>
      </c>
      <c r="E106" s="36" t="s">
        <v>13</v>
      </c>
      <c r="F106" s="37">
        <v>7000</v>
      </c>
      <c r="G106" s="38"/>
      <c r="H106" s="37">
        <f t="shared" si="1"/>
        <v>136756067.91000006</v>
      </c>
      <c r="I106" s="55"/>
      <c r="J106" s="43"/>
      <c r="K106" s="40"/>
      <c r="L106" s="40"/>
      <c r="M106" s="40"/>
      <c r="N106" s="40"/>
      <c r="O106" s="40"/>
      <c r="P106" s="40"/>
      <c r="Q106" s="56"/>
    </row>
    <row r="107" spans="3:17" ht="46.5" customHeight="1">
      <c r="C107" s="34" t="s">
        <v>67</v>
      </c>
      <c r="D107" s="35">
        <v>452400548941</v>
      </c>
      <c r="E107" s="36" t="s">
        <v>13</v>
      </c>
      <c r="F107" s="37">
        <v>11280</v>
      </c>
      <c r="G107" s="38"/>
      <c r="H107" s="37">
        <f t="shared" si="1"/>
        <v>136767347.91000006</v>
      </c>
      <c r="I107" s="55"/>
      <c r="J107" s="43"/>
      <c r="K107" s="40"/>
      <c r="L107" s="40"/>
      <c r="M107" s="40"/>
      <c r="N107" s="40"/>
      <c r="O107" s="40"/>
      <c r="P107" s="40"/>
      <c r="Q107" s="56"/>
    </row>
    <row r="108" spans="3:17" ht="46.5" customHeight="1">
      <c r="C108" s="34" t="s">
        <v>67</v>
      </c>
      <c r="D108" s="35">
        <v>452400549345</v>
      </c>
      <c r="E108" s="36" t="s">
        <v>13</v>
      </c>
      <c r="F108" s="37">
        <v>7350</v>
      </c>
      <c r="G108" s="38"/>
      <c r="H108" s="37">
        <f t="shared" si="1"/>
        <v>136774697.91000006</v>
      </c>
      <c r="I108" s="55"/>
      <c r="J108" s="43"/>
      <c r="K108" s="40"/>
      <c r="L108" s="40"/>
      <c r="M108" s="40"/>
      <c r="N108" s="40"/>
      <c r="O108" s="40"/>
      <c r="P108" s="40"/>
      <c r="Q108" s="56"/>
    </row>
    <row r="109" spans="3:17" ht="46.5" customHeight="1">
      <c r="C109" s="34" t="s">
        <v>67</v>
      </c>
      <c r="D109" s="35">
        <v>452400549347</v>
      </c>
      <c r="E109" s="36" t="s">
        <v>13</v>
      </c>
      <c r="F109" s="37">
        <v>7400</v>
      </c>
      <c r="G109" s="38"/>
      <c r="H109" s="37">
        <f t="shared" si="1"/>
        <v>136782097.91000006</v>
      </c>
      <c r="I109" s="55"/>
      <c r="J109" s="43"/>
      <c r="K109" s="40"/>
      <c r="L109" s="40"/>
      <c r="M109" s="40"/>
      <c r="N109" s="40"/>
      <c r="O109" s="40"/>
      <c r="P109" s="40"/>
      <c r="Q109" s="56"/>
    </row>
    <row r="110" spans="3:17" ht="46.5" customHeight="1">
      <c r="C110" s="34" t="s">
        <v>67</v>
      </c>
      <c r="D110" s="35">
        <v>240288173</v>
      </c>
      <c r="E110" s="36" t="s">
        <v>13</v>
      </c>
      <c r="F110" s="37">
        <v>8000</v>
      </c>
      <c r="G110" s="38"/>
      <c r="H110" s="37">
        <f t="shared" si="1"/>
        <v>136790097.91000006</v>
      </c>
      <c r="I110" s="55"/>
      <c r="J110" s="43"/>
      <c r="K110" s="40"/>
      <c r="L110" s="40"/>
      <c r="M110" s="40"/>
      <c r="N110" s="40"/>
      <c r="O110" s="40"/>
      <c r="P110" s="40"/>
      <c r="Q110" s="56"/>
    </row>
    <row r="111" spans="3:17" ht="46.5" customHeight="1">
      <c r="C111" s="34" t="s">
        <v>67</v>
      </c>
      <c r="D111" s="35">
        <v>240288215</v>
      </c>
      <c r="E111" s="36" t="s">
        <v>13</v>
      </c>
      <c r="F111" s="37">
        <v>8400</v>
      </c>
      <c r="G111" s="38"/>
      <c r="H111" s="37">
        <f t="shared" si="1"/>
        <v>136798497.91000006</v>
      </c>
      <c r="I111" s="55"/>
      <c r="J111" s="43"/>
      <c r="K111" s="40"/>
      <c r="L111" s="40"/>
      <c r="M111" s="40"/>
      <c r="N111" s="40"/>
      <c r="O111" s="40"/>
      <c r="P111" s="40"/>
      <c r="Q111" s="56"/>
    </row>
    <row r="112" spans="3:17" ht="46.5" customHeight="1">
      <c r="C112" s="34" t="s">
        <v>67</v>
      </c>
      <c r="D112" s="35">
        <v>240288221</v>
      </c>
      <c r="E112" s="36" t="s">
        <v>13</v>
      </c>
      <c r="F112" s="37">
        <v>8000</v>
      </c>
      <c r="G112" s="38"/>
      <c r="H112" s="37">
        <f t="shared" si="1"/>
        <v>136806497.91000006</v>
      </c>
      <c r="I112" s="55"/>
      <c r="J112" s="43"/>
      <c r="K112" s="40"/>
      <c r="L112" s="40"/>
      <c r="M112" s="40"/>
      <c r="N112" s="40"/>
      <c r="O112" s="40"/>
      <c r="P112" s="40"/>
      <c r="Q112" s="56"/>
    </row>
    <row r="113" spans="3:17" ht="46.5" customHeight="1">
      <c r="C113" s="34" t="s">
        <v>67</v>
      </c>
      <c r="D113" s="35">
        <v>240288241</v>
      </c>
      <c r="E113" s="36" t="s">
        <v>13</v>
      </c>
      <c r="F113" s="57">
        <v>8000</v>
      </c>
      <c r="G113" s="38"/>
      <c r="H113" s="37">
        <f t="shared" si="1"/>
        <v>136814497.91000006</v>
      </c>
      <c r="I113" s="55"/>
      <c r="J113" s="43"/>
      <c r="K113" s="40"/>
      <c r="L113" s="40"/>
      <c r="M113" s="40"/>
      <c r="N113" s="40"/>
      <c r="O113" s="40"/>
      <c r="P113" s="40"/>
      <c r="Q113" s="56"/>
    </row>
    <row r="114" spans="3:17" ht="46.5" customHeight="1">
      <c r="C114" s="34" t="s">
        <v>67</v>
      </c>
      <c r="D114" s="35">
        <v>408105847</v>
      </c>
      <c r="E114" s="36" t="s">
        <v>13</v>
      </c>
      <c r="F114" s="58">
        <v>4200</v>
      </c>
      <c r="G114" s="38"/>
      <c r="H114" s="37">
        <f t="shared" si="1"/>
        <v>136818697.91000006</v>
      </c>
      <c r="I114" s="55"/>
      <c r="J114" s="43"/>
      <c r="K114" s="40"/>
      <c r="L114" s="40"/>
      <c r="M114" s="40"/>
      <c r="N114" s="40"/>
      <c r="O114" s="40"/>
      <c r="P114" s="40"/>
      <c r="Q114" s="56"/>
    </row>
    <row r="115" spans="3:17" ht="46.5" customHeight="1">
      <c r="C115" s="34" t="s">
        <v>67</v>
      </c>
      <c r="D115" s="35">
        <v>924028982</v>
      </c>
      <c r="E115" s="36" t="s">
        <v>13</v>
      </c>
      <c r="F115" s="58">
        <v>5000</v>
      </c>
      <c r="G115" s="38"/>
      <c r="H115" s="37">
        <f t="shared" si="1"/>
        <v>136823697.91000006</v>
      </c>
      <c r="I115" s="55"/>
      <c r="J115" s="43"/>
      <c r="K115" s="40"/>
      <c r="L115" s="40"/>
      <c r="M115" s="40"/>
      <c r="N115" s="40"/>
      <c r="O115" s="40"/>
      <c r="P115" s="40"/>
      <c r="Q115" s="56"/>
    </row>
    <row r="116" spans="3:17" ht="46.5" customHeight="1">
      <c r="C116" s="34" t="s">
        <v>67</v>
      </c>
      <c r="D116" s="35" t="s">
        <v>69</v>
      </c>
      <c r="E116" s="36" t="s">
        <v>13</v>
      </c>
      <c r="F116" s="58">
        <v>8000</v>
      </c>
      <c r="G116" s="38"/>
      <c r="H116" s="37">
        <f t="shared" si="1"/>
        <v>136831697.91000006</v>
      </c>
      <c r="I116" s="55"/>
      <c r="J116" s="43"/>
      <c r="K116" s="40"/>
      <c r="L116" s="40"/>
      <c r="M116" s="40"/>
      <c r="N116" s="40"/>
      <c r="O116" s="40"/>
      <c r="P116" s="40"/>
      <c r="Q116" s="56"/>
    </row>
    <row r="117" spans="3:17" ht="26.25">
      <c r="C117" s="34" t="s">
        <v>67</v>
      </c>
      <c r="D117" s="35">
        <v>452400548964</v>
      </c>
      <c r="E117" s="36" t="s">
        <v>13</v>
      </c>
      <c r="F117" s="58">
        <v>130115</v>
      </c>
      <c r="G117" s="38"/>
      <c r="H117" s="37">
        <f t="shared" si="1"/>
        <v>136961812.91000006</v>
      </c>
      <c r="I117" s="55"/>
      <c r="J117" s="43"/>
      <c r="K117" s="40"/>
      <c r="L117" s="40"/>
      <c r="M117" s="40"/>
      <c r="N117" s="40"/>
      <c r="O117" s="40"/>
      <c r="P117" s="40"/>
      <c r="Q117" s="56"/>
    </row>
    <row r="118" spans="3:17" ht="26.25">
      <c r="C118" s="34" t="s">
        <v>67</v>
      </c>
      <c r="D118" s="35">
        <v>452400542815</v>
      </c>
      <c r="E118" s="36" t="s">
        <v>13</v>
      </c>
      <c r="F118" s="37">
        <v>100</v>
      </c>
      <c r="G118" s="38"/>
      <c r="H118" s="37">
        <f t="shared" si="1"/>
        <v>136961912.91000006</v>
      </c>
      <c r="I118" s="55"/>
      <c r="J118" s="43"/>
      <c r="K118" s="40"/>
      <c r="L118" s="40"/>
      <c r="M118" s="40"/>
      <c r="N118" s="40"/>
      <c r="O118" s="40"/>
      <c r="P118" s="40"/>
      <c r="Q118" s="56"/>
    </row>
    <row r="119" spans="3:17" ht="26.25">
      <c r="C119" s="34" t="s">
        <v>67</v>
      </c>
      <c r="D119" s="35" t="s">
        <v>70</v>
      </c>
      <c r="E119" s="36" t="s">
        <v>13</v>
      </c>
      <c r="F119" s="37">
        <v>80250</v>
      </c>
      <c r="G119" s="38"/>
      <c r="H119" s="37">
        <f t="shared" si="1"/>
        <v>137042162.91000006</v>
      </c>
      <c r="I119" s="55"/>
      <c r="J119" s="43"/>
      <c r="K119" s="40"/>
      <c r="L119" s="40"/>
      <c r="M119" s="40"/>
      <c r="N119" s="40"/>
      <c r="O119" s="40"/>
      <c r="P119" s="40"/>
      <c r="Q119" s="56"/>
    </row>
    <row r="120" spans="3:17" ht="55.5" customHeight="1">
      <c r="C120" s="34" t="s">
        <v>67</v>
      </c>
      <c r="D120" s="35" t="s">
        <v>71</v>
      </c>
      <c r="E120" s="36" t="s">
        <v>13</v>
      </c>
      <c r="F120" s="37">
        <v>46900</v>
      </c>
      <c r="G120" s="38"/>
      <c r="H120" s="37">
        <f t="shared" si="1"/>
        <v>137089062.91000006</v>
      </c>
      <c r="I120" s="55"/>
      <c r="J120" s="43"/>
      <c r="K120" s="40"/>
      <c r="L120" s="40"/>
      <c r="M120" s="40"/>
      <c r="N120" s="40"/>
      <c r="O120" s="40"/>
      <c r="P120" s="40"/>
      <c r="Q120" s="56"/>
    </row>
    <row r="121" spans="3:17" ht="26.25">
      <c r="C121" s="34" t="s">
        <v>67</v>
      </c>
      <c r="D121" s="35">
        <v>240292737</v>
      </c>
      <c r="E121" s="36" t="s">
        <v>13</v>
      </c>
      <c r="F121" s="37">
        <v>4200</v>
      </c>
      <c r="G121" s="38"/>
      <c r="H121" s="37">
        <f t="shared" si="1"/>
        <v>137093262.91000006</v>
      </c>
      <c r="I121" s="55"/>
      <c r="J121" s="43"/>
      <c r="K121" s="40"/>
      <c r="L121" s="40"/>
      <c r="M121" s="40"/>
      <c r="N121" s="40"/>
      <c r="O121" s="40"/>
      <c r="P121" s="40"/>
      <c r="Q121" s="56"/>
    </row>
    <row r="122" spans="3:17" ht="60" customHeight="1">
      <c r="C122" s="34">
        <v>45937</v>
      </c>
      <c r="D122" s="35">
        <v>452400470189</v>
      </c>
      <c r="E122" s="36" t="s">
        <v>13</v>
      </c>
      <c r="F122" s="37">
        <v>29100</v>
      </c>
      <c r="G122" s="38"/>
      <c r="H122" s="37">
        <f t="shared" si="1"/>
        <v>137122362.91000006</v>
      </c>
      <c r="I122" s="42"/>
      <c r="J122" s="43"/>
      <c r="K122" s="40"/>
      <c r="L122" s="40"/>
      <c r="M122" s="40"/>
      <c r="N122" s="40"/>
      <c r="O122" s="40"/>
      <c r="P122" s="40"/>
    </row>
    <row r="123" spans="3:17" ht="26.25">
      <c r="C123" s="34">
        <v>45937</v>
      </c>
      <c r="D123" s="35">
        <v>408178778</v>
      </c>
      <c r="E123" s="36" t="s">
        <v>13</v>
      </c>
      <c r="F123" s="37">
        <v>7000</v>
      </c>
      <c r="G123" s="38"/>
      <c r="H123" s="37">
        <f t="shared" si="1"/>
        <v>137129362.91000006</v>
      </c>
      <c r="I123" s="42"/>
      <c r="J123" s="43"/>
      <c r="K123" s="40"/>
      <c r="L123" s="40"/>
      <c r="M123" s="40"/>
      <c r="N123" s="40"/>
      <c r="O123" s="40"/>
      <c r="P123" s="40"/>
    </row>
    <row r="124" spans="3:17" ht="26.25">
      <c r="C124" s="34">
        <v>45937</v>
      </c>
      <c r="D124" s="35">
        <v>452400545164</v>
      </c>
      <c r="E124" s="36" t="s">
        <v>13</v>
      </c>
      <c r="F124" s="37">
        <v>14150</v>
      </c>
      <c r="G124" s="38"/>
      <c r="H124" s="37">
        <f t="shared" si="1"/>
        <v>137143512.91000006</v>
      </c>
      <c r="I124" s="42"/>
      <c r="J124" s="43"/>
      <c r="K124" s="40"/>
      <c r="L124" s="40"/>
      <c r="M124" s="40"/>
      <c r="N124" s="40"/>
      <c r="O124" s="40"/>
      <c r="P124" s="40"/>
    </row>
    <row r="125" spans="3:17" ht="26.25">
      <c r="C125" s="34">
        <v>45937</v>
      </c>
      <c r="D125" s="35">
        <v>408196105</v>
      </c>
      <c r="E125" s="36" t="s">
        <v>13</v>
      </c>
      <c r="F125" s="37">
        <v>5000</v>
      </c>
      <c r="G125" s="38"/>
      <c r="H125" s="37">
        <f t="shared" si="1"/>
        <v>137148512.91000006</v>
      </c>
      <c r="I125" s="42"/>
      <c r="J125" s="43"/>
      <c r="K125" s="40"/>
      <c r="L125" s="40"/>
      <c r="M125" s="40"/>
      <c r="N125" s="40"/>
      <c r="O125" s="40"/>
      <c r="P125" s="40"/>
    </row>
    <row r="126" spans="3:17" ht="26.25">
      <c r="C126" s="34">
        <v>45937</v>
      </c>
      <c r="D126" s="35">
        <v>408210520</v>
      </c>
      <c r="E126" s="36" t="s">
        <v>13</v>
      </c>
      <c r="F126" s="37">
        <v>60000</v>
      </c>
      <c r="G126" s="38"/>
      <c r="H126" s="37">
        <f t="shared" si="1"/>
        <v>137208512.91000006</v>
      </c>
      <c r="I126" s="42"/>
      <c r="J126" s="43"/>
      <c r="K126" s="40"/>
      <c r="L126" s="40"/>
      <c r="M126" s="40"/>
      <c r="N126" s="40"/>
      <c r="O126" s="40"/>
      <c r="P126" s="40"/>
    </row>
    <row r="127" spans="3:17" ht="26.25">
      <c r="C127" s="34">
        <v>45937</v>
      </c>
      <c r="D127" s="35">
        <v>240298115</v>
      </c>
      <c r="E127" s="36" t="s">
        <v>13</v>
      </c>
      <c r="F127" s="37">
        <v>8000</v>
      </c>
      <c r="G127" s="38"/>
      <c r="H127" s="37">
        <f t="shared" si="1"/>
        <v>137216512.91000006</v>
      </c>
      <c r="I127" s="42"/>
      <c r="J127" s="43"/>
      <c r="K127" s="40"/>
      <c r="L127" s="40"/>
      <c r="M127" s="40"/>
      <c r="N127" s="40"/>
      <c r="O127" s="40"/>
      <c r="P127" s="40"/>
    </row>
    <row r="128" spans="3:17" ht="26.25">
      <c r="C128" s="34">
        <v>45937</v>
      </c>
      <c r="D128" s="35">
        <v>452400544336</v>
      </c>
      <c r="E128" s="36" t="s">
        <v>13</v>
      </c>
      <c r="F128" s="37">
        <v>4400</v>
      </c>
      <c r="G128" s="38"/>
      <c r="H128" s="37">
        <f t="shared" si="1"/>
        <v>137220912.91000006</v>
      </c>
      <c r="I128" s="42"/>
      <c r="J128" s="43"/>
      <c r="K128" s="40"/>
      <c r="L128" s="40"/>
      <c r="M128" s="40"/>
      <c r="N128" s="40"/>
      <c r="O128" s="40"/>
      <c r="P128" s="40"/>
    </row>
    <row r="129" spans="3:16" ht="26.25">
      <c r="C129" s="34">
        <v>45937</v>
      </c>
      <c r="D129" s="35">
        <v>452400548752</v>
      </c>
      <c r="E129" s="36" t="s">
        <v>13</v>
      </c>
      <c r="F129" s="37">
        <v>2000</v>
      </c>
      <c r="G129" s="38"/>
      <c r="H129" s="37">
        <f t="shared" si="1"/>
        <v>137222912.91000006</v>
      </c>
      <c r="I129" s="42"/>
      <c r="J129" s="43"/>
      <c r="K129" s="40"/>
      <c r="L129" s="40"/>
      <c r="M129" s="40"/>
      <c r="N129" s="40"/>
      <c r="O129" s="40"/>
      <c r="P129" s="40"/>
    </row>
    <row r="130" spans="3:16" ht="26.25">
      <c r="C130" s="34">
        <v>45937</v>
      </c>
      <c r="D130" s="35">
        <v>5280020344</v>
      </c>
      <c r="E130" s="36" t="s">
        <v>13</v>
      </c>
      <c r="F130" s="37">
        <v>5800</v>
      </c>
      <c r="G130" s="38"/>
      <c r="H130" s="37">
        <f t="shared" si="1"/>
        <v>137228712.91000006</v>
      </c>
      <c r="I130" s="42"/>
      <c r="J130" s="43"/>
      <c r="K130" s="40"/>
      <c r="L130" s="40"/>
      <c r="M130" s="40"/>
      <c r="N130" s="40"/>
      <c r="O130" s="40"/>
      <c r="P130" s="40"/>
    </row>
    <row r="131" spans="3:16" ht="52.5" customHeight="1">
      <c r="C131" s="34">
        <v>45937</v>
      </c>
      <c r="D131" s="35">
        <v>452400542547</v>
      </c>
      <c r="E131" s="36" t="s">
        <v>13</v>
      </c>
      <c r="F131" s="37">
        <v>100</v>
      </c>
      <c r="G131" s="38"/>
      <c r="H131" s="37">
        <f t="shared" si="1"/>
        <v>137228812.91000006</v>
      </c>
      <c r="I131" s="42"/>
      <c r="J131" s="43"/>
      <c r="K131" s="40"/>
      <c r="L131" s="40"/>
      <c r="M131" s="40"/>
      <c r="N131" s="40"/>
      <c r="O131" s="40"/>
      <c r="P131" s="40"/>
    </row>
    <row r="132" spans="3:16" ht="26.25">
      <c r="C132" s="34">
        <v>45937</v>
      </c>
      <c r="D132" s="35">
        <v>452400543031</v>
      </c>
      <c r="E132" s="36" t="s">
        <v>13</v>
      </c>
      <c r="F132" s="37">
        <v>171965</v>
      </c>
      <c r="G132" s="38"/>
      <c r="H132" s="37">
        <f t="shared" si="1"/>
        <v>137400777.91000006</v>
      </c>
      <c r="I132" s="42"/>
      <c r="J132" s="43"/>
      <c r="K132" s="40"/>
      <c r="L132" s="40"/>
      <c r="M132" s="40"/>
      <c r="N132" s="40"/>
      <c r="O132" s="40"/>
      <c r="P132" s="40"/>
    </row>
    <row r="133" spans="3:16" ht="26.25">
      <c r="C133" s="34">
        <v>45937</v>
      </c>
      <c r="D133" s="35">
        <v>5280020347</v>
      </c>
      <c r="E133" s="36" t="s">
        <v>13</v>
      </c>
      <c r="F133" s="37">
        <v>6200</v>
      </c>
      <c r="G133" s="38"/>
      <c r="H133" s="37">
        <f t="shared" si="1"/>
        <v>137406977.91000006</v>
      </c>
      <c r="I133" s="42"/>
      <c r="J133" s="43"/>
      <c r="K133" s="40"/>
      <c r="L133" s="40"/>
      <c r="M133" s="40"/>
      <c r="N133" s="40"/>
      <c r="O133" s="40"/>
      <c r="P133" s="40"/>
    </row>
    <row r="134" spans="3:16" ht="58.5" customHeight="1">
      <c r="C134" s="34">
        <v>45937</v>
      </c>
      <c r="D134" s="35">
        <v>5280020350</v>
      </c>
      <c r="E134" s="36" t="s">
        <v>13</v>
      </c>
      <c r="F134" s="37">
        <v>7000</v>
      </c>
      <c r="G134" s="38"/>
      <c r="H134" s="37">
        <f t="shared" si="1"/>
        <v>137413977.91000006</v>
      </c>
      <c r="I134" s="42"/>
      <c r="J134" s="43"/>
      <c r="K134" s="40"/>
      <c r="L134" s="40"/>
      <c r="M134" s="40"/>
      <c r="N134" s="40"/>
      <c r="O134" s="40"/>
      <c r="P134" s="40"/>
    </row>
    <row r="135" spans="3:16" ht="26.25">
      <c r="C135" s="34">
        <v>45937</v>
      </c>
      <c r="D135" s="35">
        <v>408220053</v>
      </c>
      <c r="E135" s="36" t="s">
        <v>13</v>
      </c>
      <c r="F135" s="37">
        <v>8000</v>
      </c>
      <c r="G135" s="38"/>
      <c r="H135" s="37">
        <f t="shared" si="1"/>
        <v>137421977.91000006</v>
      </c>
      <c r="I135" s="42"/>
      <c r="J135" s="43"/>
      <c r="K135" s="40"/>
      <c r="L135" s="40"/>
      <c r="M135" s="40"/>
      <c r="N135" s="40"/>
      <c r="O135" s="40"/>
      <c r="P135" s="40"/>
    </row>
    <row r="136" spans="3:16" ht="46.5" customHeight="1">
      <c r="C136" s="34">
        <v>45937</v>
      </c>
      <c r="D136" s="35">
        <v>450100484</v>
      </c>
      <c r="E136" s="36" t="s">
        <v>13</v>
      </c>
      <c r="F136" s="37">
        <v>8000</v>
      </c>
      <c r="G136" s="38"/>
      <c r="H136" s="37">
        <f t="shared" si="1"/>
        <v>137429977.91000006</v>
      </c>
      <c r="I136" s="42"/>
      <c r="J136" s="43"/>
      <c r="K136" s="40"/>
      <c r="L136" s="40"/>
      <c r="M136" s="40"/>
      <c r="N136" s="40"/>
      <c r="O136" s="40"/>
      <c r="P136" s="40"/>
    </row>
    <row r="137" spans="3:16" ht="26.25">
      <c r="C137" s="34">
        <v>45937</v>
      </c>
      <c r="D137" s="35">
        <v>8400100385</v>
      </c>
      <c r="E137" s="36" t="s">
        <v>13</v>
      </c>
      <c r="F137" s="37">
        <v>4900</v>
      </c>
      <c r="G137" s="38"/>
      <c r="H137" s="37">
        <f t="shared" si="1"/>
        <v>137434877.91000006</v>
      </c>
      <c r="I137" s="42"/>
      <c r="J137" s="43"/>
      <c r="K137" s="40"/>
      <c r="L137" s="40"/>
      <c r="M137" s="40"/>
      <c r="N137" s="40"/>
      <c r="O137" s="40"/>
      <c r="P137" s="40"/>
    </row>
    <row r="138" spans="3:16" ht="26.25">
      <c r="C138" s="34">
        <v>45937</v>
      </c>
      <c r="D138" s="35">
        <v>8400050395</v>
      </c>
      <c r="E138" s="36" t="s">
        <v>13</v>
      </c>
      <c r="F138" s="37">
        <v>25000</v>
      </c>
      <c r="G138" s="38"/>
      <c r="H138" s="37">
        <f t="shared" si="1"/>
        <v>137459877.91000006</v>
      </c>
      <c r="I138" s="42"/>
      <c r="J138" s="43"/>
      <c r="K138" s="40"/>
      <c r="L138" s="40"/>
      <c r="M138" s="40"/>
      <c r="N138" s="40"/>
      <c r="O138" s="40"/>
      <c r="P138" s="40"/>
    </row>
    <row r="139" spans="3:16" ht="52.5">
      <c r="C139" s="44">
        <v>45938</v>
      </c>
      <c r="D139" s="35" t="s">
        <v>72</v>
      </c>
      <c r="E139" s="45" t="s">
        <v>73</v>
      </c>
      <c r="F139" s="46"/>
      <c r="G139" s="47">
        <v>115050</v>
      </c>
      <c r="H139" s="37">
        <f t="shared" si="1"/>
        <v>137344827.91000006</v>
      </c>
      <c r="I139" s="42"/>
      <c r="J139" s="43"/>
      <c r="K139" s="40"/>
      <c r="L139" s="40"/>
      <c r="M139" s="40"/>
      <c r="N139" s="40"/>
      <c r="O139" s="40"/>
      <c r="P139" s="40"/>
    </row>
    <row r="140" spans="3:16" ht="62.25" customHeight="1">
      <c r="C140" s="44">
        <v>45938</v>
      </c>
      <c r="D140" s="35" t="s">
        <v>74</v>
      </c>
      <c r="E140" s="45" t="s">
        <v>20</v>
      </c>
      <c r="F140" s="46"/>
      <c r="G140" s="47">
        <v>33600</v>
      </c>
      <c r="H140" s="37">
        <f t="shared" si="1"/>
        <v>137311227.91000006</v>
      </c>
      <c r="I140" s="42"/>
      <c r="J140" s="43"/>
      <c r="K140" s="40"/>
      <c r="L140" s="40"/>
      <c r="M140" s="40"/>
      <c r="N140" s="40"/>
      <c r="O140" s="40"/>
      <c r="P140" s="40"/>
    </row>
    <row r="141" spans="3:16" ht="62.25" customHeight="1">
      <c r="C141" s="44">
        <v>45938</v>
      </c>
      <c r="D141" s="35" t="s">
        <v>75</v>
      </c>
      <c r="E141" s="45" t="s">
        <v>76</v>
      </c>
      <c r="F141" s="46"/>
      <c r="G141" s="47">
        <v>16115.99</v>
      </c>
      <c r="H141" s="37">
        <f t="shared" si="1"/>
        <v>137295111.92000005</v>
      </c>
      <c r="I141" s="42"/>
      <c r="J141" s="43"/>
      <c r="K141" s="40"/>
      <c r="L141" s="40"/>
      <c r="M141" s="40"/>
      <c r="N141" s="40"/>
      <c r="O141" s="40"/>
      <c r="P141" s="40"/>
    </row>
    <row r="142" spans="3:16" ht="60" customHeight="1">
      <c r="C142" s="44">
        <v>45938</v>
      </c>
      <c r="D142" s="35" t="s">
        <v>77</v>
      </c>
      <c r="E142" s="45" t="s">
        <v>78</v>
      </c>
      <c r="F142" s="46"/>
      <c r="G142" s="47">
        <v>123231.19</v>
      </c>
      <c r="H142" s="37">
        <f t="shared" ref="H142:H205" si="2">+H141+F142-G142</f>
        <v>137171880.73000005</v>
      </c>
      <c r="I142" s="42"/>
      <c r="J142" s="43"/>
      <c r="K142" s="40"/>
      <c r="L142" s="40"/>
      <c r="M142" s="40"/>
      <c r="N142" s="40"/>
      <c r="O142" s="40"/>
      <c r="P142" s="40"/>
    </row>
    <row r="143" spans="3:16" ht="77.25" customHeight="1">
      <c r="C143" s="44">
        <v>45938</v>
      </c>
      <c r="D143" s="35" t="s">
        <v>79</v>
      </c>
      <c r="E143" s="45" t="s">
        <v>80</v>
      </c>
      <c r="F143" s="46"/>
      <c r="G143" s="47">
        <v>10030</v>
      </c>
      <c r="H143" s="37">
        <f t="shared" si="2"/>
        <v>137161850.73000005</v>
      </c>
      <c r="I143" s="42"/>
      <c r="J143" s="43"/>
      <c r="K143" s="40"/>
      <c r="L143" s="40"/>
      <c r="M143" s="40"/>
      <c r="N143" s="40"/>
      <c r="O143" s="40"/>
      <c r="P143" s="40"/>
    </row>
    <row r="144" spans="3:16" ht="26.25" customHeight="1">
      <c r="C144" s="44">
        <v>45938</v>
      </c>
      <c r="D144" s="35" t="s">
        <v>81</v>
      </c>
      <c r="E144" s="45" t="s">
        <v>82</v>
      </c>
      <c r="F144" s="46"/>
      <c r="G144" s="47">
        <v>247670.2</v>
      </c>
      <c r="H144" s="37">
        <f t="shared" si="2"/>
        <v>136914180.53000006</v>
      </c>
      <c r="I144" s="42"/>
      <c r="J144" s="43"/>
      <c r="K144" s="40"/>
      <c r="L144" s="40"/>
      <c r="M144" s="40"/>
      <c r="N144" s="40"/>
      <c r="O144" s="40"/>
      <c r="P144" s="40"/>
    </row>
    <row r="145" spans="3:16" ht="52.5">
      <c r="C145" s="44">
        <v>45938</v>
      </c>
      <c r="D145" s="35" t="s">
        <v>83</v>
      </c>
      <c r="E145" s="45" t="s">
        <v>84</v>
      </c>
      <c r="F145" s="46"/>
      <c r="G145" s="47">
        <v>310079.99</v>
      </c>
      <c r="H145" s="37">
        <f t="shared" si="2"/>
        <v>136604100.54000005</v>
      </c>
      <c r="I145" s="42"/>
      <c r="J145" s="43"/>
      <c r="K145" s="40"/>
      <c r="L145" s="40"/>
      <c r="M145" s="40"/>
      <c r="N145" s="40"/>
      <c r="O145" s="40"/>
      <c r="P145" s="40"/>
    </row>
    <row r="146" spans="3:16" ht="52.5">
      <c r="C146" s="44">
        <v>45938</v>
      </c>
      <c r="D146" s="35" t="s">
        <v>85</v>
      </c>
      <c r="E146" s="35" t="s">
        <v>86</v>
      </c>
      <c r="F146" s="46"/>
      <c r="G146" s="47">
        <v>181997.3</v>
      </c>
      <c r="H146" s="37">
        <f t="shared" si="2"/>
        <v>136422103.24000004</v>
      </c>
      <c r="I146" s="42"/>
      <c r="J146" s="43"/>
      <c r="K146" s="40"/>
      <c r="L146" s="40"/>
      <c r="M146" s="40"/>
      <c r="N146" s="40"/>
      <c r="O146" s="40"/>
      <c r="P146" s="40"/>
    </row>
    <row r="147" spans="3:16" ht="26.25">
      <c r="C147" s="44">
        <v>45938</v>
      </c>
      <c r="D147" s="35" t="s">
        <v>87</v>
      </c>
      <c r="E147" s="35" t="s">
        <v>88</v>
      </c>
      <c r="F147" s="46"/>
      <c r="G147" s="47">
        <v>134324.43</v>
      </c>
      <c r="H147" s="37">
        <f t="shared" si="2"/>
        <v>136287778.81000003</v>
      </c>
      <c r="I147" s="42"/>
      <c r="J147" s="43"/>
      <c r="K147" s="40"/>
      <c r="L147" s="40"/>
      <c r="M147" s="40"/>
      <c r="N147" s="40"/>
      <c r="O147" s="40"/>
      <c r="P147" s="40"/>
    </row>
    <row r="148" spans="3:16" ht="52.5">
      <c r="C148" s="44">
        <v>45938</v>
      </c>
      <c r="D148" s="35" t="s">
        <v>89</v>
      </c>
      <c r="E148" s="45" t="s">
        <v>90</v>
      </c>
      <c r="F148" s="46"/>
      <c r="G148" s="47">
        <v>84275.4</v>
      </c>
      <c r="H148" s="37">
        <f t="shared" si="2"/>
        <v>136203503.41000003</v>
      </c>
      <c r="I148" s="42"/>
      <c r="J148" s="43"/>
      <c r="K148" s="40"/>
      <c r="L148" s="40"/>
      <c r="M148" s="40"/>
      <c r="N148" s="40"/>
      <c r="O148" s="40"/>
      <c r="P148" s="40"/>
    </row>
    <row r="149" spans="3:16" ht="59.25" customHeight="1">
      <c r="C149" s="34">
        <v>45938</v>
      </c>
      <c r="D149" s="35">
        <v>452400470191</v>
      </c>
      <c r="E149" s="36" t="s">
        <v>13</v>
      </c>
      <c r="F149" s="37">
        <v>30555</v>
      </c>
      <c r="G149" s="38"/>
      <c r="H149" s="37">
        <f t="shared" si="2"/>
        <v>136234058.41000003</v>
      </c>
      <c r="I149" s="42"/>
      <c r="J149" s="43"/>
      <c r="K149" s="40"/>
      <c r="L149" s="40"/>
      <c r="M149" s="40"/>
      <c r="N149" s="40"/>
      <c r="O149" s="40"/>
      <c r="P149" s="40"/>
    </row>
    <row r="150" spans="3:16" ht="26.25">
      <c r="C150" s="34">
        <v>45938</v>
      </c>
      <c r="D150" s="35">
        <v>452400549889</v>
      </c>
      <c r="E150" s="36" t="s">
        <v>13</v>
      </c>
      <c r="F150" s="37">
        <v>15400</v>
      </c>
      <c r="G150" s="38"/>
      <c r="H150" s="37">
        <f t="shared" si="2"/>
        <v>136249458.41000003</v>
      </c>
      <c r="I150" s="42"/>
      <c r="J150" s="43"/>
      <c r="K150" s="40"/>
      <c r="L150" s="40"/>
      <c r="M150" s="40"/>
      <c r="N150" s="40"/>
      <c r="O150" s="40"/>
      <c r="P150" s="40"/>
    </row>
    <row r="151" spans="3:16" ht="55.5" customHeight="1">
      <c r="C151" s="34">
        <v>45938</v>
      </c>
      <c r="D151" s="35">
        <v>6500070080</v>
      </c>
      <c r="E151" s="36" t="s">
        <v>13</v>
      </c>
      <c r="F151" s="37">
        <v>5000</v>
      </c>
      <c r="G151" s="38"/>
      <c r="H151" s="37">
        <f t="shared" si="2"/>
        <v>136254458.41000003</v>
      </c>
      <c r="I151" s="42"/>
      <c r="J151" s="43"/>
      <c r="K151" s="40"/>
      <c r="L151" s="40"/>
      <c r="M151" s="40"/>
      <c r="N151" s="40"/>
      <c r="O151" s="40"/>
      <c r="P151" s="40"/>
    </row>
    <row r="152" spans="3:16" ht="26.25">
      <c r="C152" s="34">
        <v>45938</v>
      </c>
      <c r="D152" s="35">
        <v>408288637</v>
      </c>
      <c r="E152" s="36" t="s">
        <v>13</v>
      </c>
      <c r="F152" s="37">
        <v>7500</v>
      </c>
      <c r="G152" s="38"/>
      <c r="H152" s="37">
        <f t="shared" si="2"/>
        <v>136261958.41000003</v>
      </c>
      <c r="I152" s="42"/>
      <c r="J152" s="43"/>
      <c r="K152" s="40"/>
      <c r="L152" s="40"/>
      <c r="M152" s="40"/>
      <c r="N152" s="40"/>
      <c r="O152" s="40"/>
      <c r="P152" s="40"/>
    </row>
    <row r="153" spans="3:16" ht="49.5" customHeight="1">
      <c r="C153" s="34">
        <v>45938</v>
      </c>
      <c r="D153" s="35">
        <v>240305387</v>
      </c>
      <c r="E153" s="36" t="s">
        <v>13</v>
      </c>
      <c r="F153" s="37">
        <v>8000</v>
      </c>
      <c r="G153" s="38"/>
      <c r="H153" s="37">
        <f t="shared" si="2"/>
        <v>136269958.41000003</v>
      </c>
      <c r="I153" s="42"/>
      <c r="J153" s="43"/>
      <c r="K153" s="40"/>
      <c r="L153" s="40"/>
      <c r="M153" s="40"/>
      <c r="N153" s="40"/>
      <c r="O153" s="40"/>
      <c r="P153" s="40"/>
    </row>
    <row r="154" spans="3:16" ht="26.25">
      <c r="C154" s="34">
        <v>45938</v>
      </c>
      <c r="D154" s="35">
        <v>408293094</v>
      </c>
      <c r="E154" s="36" t="s">
        <v>13</v>
      </c>
      <c r="F154" s="37">
        <v>266400</v>
      </c>
      <c r="G154" s="38"/>
      <c r="H154" s="37">
        <f t="shared" si="2"/>
        <v>136536358.41000003</v>
      </c>
      <c r="I154" s="42"/>
      <c r="J154" s="43"/>
      <c r="K154" s="40"/>
      <c r="L154" s="40"/>
      <c r="M154" s="40"/>
      <c r="N154" s="40"/>
      <c r="O154" s="40"/>
      <c r="P154" s="40"/>
    </row>
    <row r="155" spans="3:16" ht="26.25">
      <c r="C155" s="34">
        <v>45938</v>
      </c>
      <c r="D155" s="35">
        <v>5530050156</v>
      </c>
      <c r="E155" s="36" t="s">
        <v>13</v>
      </c>
      <c r="F155" s="37">
        <v>7000</v>
      </c>
      <c r="G155" s="38"/>
      <c r="H155" s="37">
        <f t="shared" si="2"/>
        <v>136543358.41000003</v>
      </c>
      <c r="I155" s="42"/>
      <c r="J155" s="43"/>
      <c r="K155" s="40"/>
      <c r="L155" s="40"/>
      <c r="M155" s="40"/>
      <c r="N155" s="40"/>
      <c r="O155" s="40"/>
      <c r="P155" s="40"/>
    </row>
    <row r="156" spans="3:16" ht="26.25">
      <c r="C156" s="34">
        <v>45938</v>
      </c>
      <c r="D156" s="35">
        <v>5530050159</v>
      </c>
      <c r="E156" s="36" t="s">
        <v>13</v>
      </c>
      <c r="F156" s="37">
        <v>36800</v>
      </c>
      <c r="G156" s="38"/>
      <c r="H156" s="37">
        <f t="shared" si="2"/>
        <v>136580158.41000003</v>
      </c>
      <c r="I156" s="42"/>
      <c r="J156" s="43"/>
      <c r="K156" s="40"/>
      <c r="L156" s="40"/>
      <c r="M156" s="40"/>
      <c r="N156" s="40"/>
      <c r="O156" s="40"/>
      <c r="P156" s="40"/>
    </row>
    <row r="157" spans="3:16" ht="26.25">
      <c r="C157" s="34">
        <v>45938</v>
      </c>
      <c r="D157" s="35">
        <v>452400547142</v>
      </c>
      <c r="E157" s="36" t="s">
        <v>13</v>
      </c>
      <c r="F157" s="37">
        <v>220</v>
      </c>
      <c r="G157" s="38"/>
      <c r="H157" s="37">
        <f t="shared" si="2"/>
        <v>136580378.41000003</v>
      </c>
      <c r="I157" s="42"/>
      <c r="J157" s="43"/>
      <c r="K157" s="40"/>
      <c r="L157" s="40"/>
      <c r="M157" s="40"/>
      <c r="N157" s="40"/>
      <c r="O157" s="40"/>
      <c r="P157" s="40"/>
    </row>
    <row r="158" spans="3:16" ht="26.25">
      <c r="C158" s="34">
        <v>45938</v>
      </c>
      <c r="D158" s="35">
        <v>452400541735</v>
      </c>
      <c r="E158" s="36" t="s">
        <v>13</v>
      </c>
      <c r="F158" s="37">
        <v>240</v>
      </c>
      <c r="G158" s="38"/>
      <c r="H158" s="37">
        <f t="shared" si="2"/>
        <v>136580618.41000003</v>
      </c>
      <c r="I158" s="42"/>
      <c r="J158" s="43"/>
      <c r="K158" s="40"/>
      <c r="L158" s="40"/>
      <c r="M158" s="40"/>
      <c r="N158" s="40"/>
      <c r="O158" s="40"/>
      <c r="P158" s="40"/>
    </row>
    <row r="159" spans="3:16" ht="26.25">
      <c r="C159" s="34">
        <v>45938</v>
      </c>
      <c r="D159" s="35">
        <v>452400543510</v>
      </c>
      <c r="E159" s="36" t="s">
        <v>13</v>
      </c>
      <c r="F159" s="37">
        <v>52264</v>
      </c>
      <c r="G159" s="38"/>
      <c r="H159" s="37">
        <f t="shared" si="2"/>
        <v>136632882.41000003</v>
      </c>
      <c r="I159" s="42"/>
      <c r="J159" s="43"/>
      <c r="K159" s="40"/>
      <c r="L159" s="40"/>
      <c r="M159" s="40"/>
      <c r="N159" s="40"/>
      <c r="O159" s="40"/>
      <c r="P159" s="40"/>
    </row>
    <row r="160" spans="3:16" ht="26.25">
      <c r="C160" s="34">
        <v>45938</v>
      </c>
      <c r="D160" s="35">
        <v>5090040268</v>
      </c>
      <c r="E160" s="36" t="s">
        <v>13</v>
      </c>
      <c r="F160" s="37">
        <v>8000</v>
      </c>
      <c r="G160" s="38"/>
      <c r="H160" s="37">
        <f t="shared" si="2"/>
        <v>136640882.41000003</v>
      </c>
      <c r="I160" s="42"/>
      <c r="J160" s="43"/>
      <c r="K160" s="40"/>
      <c r="L160" s="40"/>
      <c r="M160" s="40"/>
      <c r="N160" s="40"/>
      <c r="O160" s="40"/>
      <c r="P160" s="40"/>
    </row>
    <row r="161" spans="3:16" ht="26.25">
      <c r="C161" s="34">
        <v>45938</v>
      </c>
      <c r="D161" s="35">
        <v>1900020458</v>
      </c>
      <c r="E161" s="36" t="s">
        <v>13</v>
      </c>
      <c r="F161" s="37">
        <v>9100</v>
      </c>
      <c r="G161" s="38"/>
      <c r="H161" s="37">
        <f t="shared" si="2"/>
        <v>136649982.41000003</v>
      </c>
      <c r="I161" s="42"/>
      <c r="J161" s="43"/>
      <c r="K161" s="40"/>
      <c r="L161" s="40"/>
      <c r="M161" s="40"/>
      <c r="N161" s="40"/>
      <c r="O161" s="40"/>
      <c r="P161" s="40"/>
    </row>
    <row r="162" spans="3:16" ht="26.25">
      <c r="C162" s="34">
        <v>45938</v>
      </c>
      <c r="D162" s="35">
        <v>924030738</v>
      </c>
      <c r="E162" s="36" t="s">
        <v>13</v>
      </c>
      <c r="F162" s="37">
        <v>1000</v>
      </c>
      <c r="G162" s="38"/>
      <c r="H162" s="37">
        <f t="shared" si="2"/>
        <v>136650982.41000003</v>
      </c>
      <c r="I162" s="42"/>
      <c r="J162" s="43"/>
      <c r="K162" s="40"/>
      <c r="L162" s="40"/>
      <c r="M162" s="40"/>
      <c r="N162" s="40"/>
      <c r="O162" s="40"/>
      <c r="P162" s="40"/>
    </row>
    <row r="163" spans="3:16" ht="26.25">
      <c r="C163" s="34">
        <v>45938</v>
      </c>
      <c r="D163" s="35">
        <v>452400364526</v>
      </c>
      <c r="E163" s="36" t="s">
        <v>13</v>
      </c>
      <c r="F163" s="37">
        <v>57491</v>
      </c>
      <c r="G163" s="38"/>
      <c r="H163" s="37">
        <f t="shared" si="2"/>
        <v>136708473.41000003</v>
      </c>
      <c r="I163" s="42"/>
      <c r="J163" s="43"/>
      <c r="K163" s="40"/>
      <c r="L163" s="40"/>
      <c r="M163" s="40"/>
      <c r="N163" s="40"/>
      <c r="O163" s="40"/>
      <c r="P163" s="40"/>
    </row>
    <row r="164" spans="3:16" ht="52.5">
      <c r="C164" s="34">
        <v>45938</v>
      </c>
      <c r="D164" s="35">
        <v>244906</v>
      </c>
      <c r="E164" s="36" t="s">
        <v>14</v>
      </c>
      <c r="F164" s="37">
        <v>1500</v>
      </c>
      <c r="G164" s="38"/>
      <c r="H164" s="37">
        <f t="shared" si="2"/>
        <v>136709973.41000003</v>
      </c>
      <c r="I164" s="42"/>
      <c r="J164" s="43"/>
      <c r="K164" s="40"/>
      <c r="L164" s="40"/>
      <c r="M164" s="40"/>
      <c r="N164" s="40"/>
      <c r="O164" s="40"/>
      <c r="P164" s="40"/>
    </row>
    <row r="165" spans="3:16" ht="52.5">
      <c r="C165" s="34">
        <v>45938</v>
      </c>
      <c r="D165" s="35">
        <v>94073</v>
      </c>
      <c r="E165" s="36" t="s">
        <v>14</v>
      </c>
      <c r="F165" s="37">
        <v>1500</v>
      </c>
      <c r="G165" s="38"/>
      <c r="H165" s="37">
        <f t="shared" si="2"/>
        <v>136711473.41000003</v>
      </c>
      <c r="I165" s="42"/>
      <c r="J165" s="43"/>
      <c r="K165" s="40"/>
      <c r="L165" s="40"/>
      <c r="M165" s="40"/>
      <c r="N165" s="40"/>
      <c r="O165" s="40"/>
      <c r="P165" s="40"/>
    </row>
    <row r="166" spans="3:16" ht="52.5">
      <c r="C166" s="34">
        <v>45938</v>
      </c>
      <c r="D166" s="35">
        <v>381345</v>
      </c>
      <c r="E166" s="36" t="s">
        <v>14</v>
      </c>
      <c r="F166" s="37">
        <v>825</v>
      </c>
      <c r="G166" s="38"/>
      <c r="H166" s="37">
        <f t="shared" si="2"/>
        <v>136712298.41000003</v>
      </c>
      <c r="I166" s="42"/>
      <c r="J166" s="43"/>
      <c r="K166" s="40"/>
      <c r="L166" s="40"/>
      <c r="M166" s="40"/>
      <c r="N166" s="40"/>
      <c r="O166" s="40"/>
      <c r="P166" s="40"/>
    </row>
    <row r="167" spans="3:16" ht="26.25">
      <c r="C167" s="34">
        <v>45939</v>
      </c>
      <c r="D167" s="35" t="s">
        <v>91</v>
      </c>
      <c r="E167" s="45" t="s">
        <v>92</v>
      </c>
      <c r="F167" s="46"/>
      <c r="G167" s="47">
        <v>128835.33</v>
      </c>
      <c r="H167" s="37">
        <f t="shared" si="2"/>
        <v>136583463.08000001</v>
      </c>
      <c r="I167" s="42"/>
      <c r="J167" s="43"/>
      <c r="K167" s="40"/>
      <c r="L167" s="40"/>
      <c r="M167" s="40"/>
      <c r="N167" s="40"/>
      <c r="O167" s="40"/>
      <c r="P167" s="40"/>
    </row>
    <row r="168" spans="3:16" ht="26.25">
      <c r="C168" s="34">
        <v>45939</v>
      </c>
      <c r="D168" s="35">
        <v>2391</v>
      </c>
      <c r="E168" s="36" t="s">
        <v>93</v>
      </c>
      <c r="F168" s="46"/>
      <c r="G168" s="37">
        <v>2366.88</v>
      </c>
      <c r="H168" s="37">
        <f t="shared" si="2"/>
        <v>136581096.20000002</v>
      </c>
      <c r="I168" s="42"/>
      <c r="J168" s="43"/>
      <c r="K168" s="40"/>
      <c r="L168" s="40"/>
      <c r="M168" s="40"/>
      <c r="N168" s="40"/>
      <c r="O168" s="40"/>
      <c r="P168" s="40"/>
    </row>
    <row r="169" spans="3:16" ht="26.25">
      <c r="C169" s="34">
        <v>45939</v>
      </c>
      <c r="D169" s="35">
        <v>452400470184</v>
      </c>
      <c r="E169" s="36" t="s">
        <v>13</v>
      </c>
      <c r="F169" s="37">
        <v>33950</v>
      </c>
      <c r="G169" s="38"/>
      <c r="H169" s="37">
        <f t="shared" si="2"/>
        <v>136615046.20000002</v>
      </c>
      <c r="I169" s="42"/>
      <c r="J169" s="43"/>
      <c r="K169" s="40"/>
      <c r="L169" s="40"/>
      <c r="M169" s="40"/>
      <c r="N169" s="40"/>
      <c r="O169" s="40"/>
      <c r="P169" s="40"/>
    </row>
    <row r="170" spans="3:16" ht="26.25">
      <c r="C170" s="34">
        <v>45939</v>
      </c>
      <c r="D170" s="35">
        <v>408365499</v>
      </c>
      <c r="E170" s="36" t="s">
        <v>13</v>
      </c>
      <c r="F170" s="37">
        <v>5510</v>
      </c>
      <c r="G170" s="38"/>
      <c r="H170" s="37">
        <f t="shared" si="2"/>
        <v>136620556.20000002</v>
      </c>
      <c r="I170" s="42"/>
      <c r="J170" s="43"/>
      <c r="K170" s="40"/>
      <c r="L170" s="40"/>
      <c r="M170" s="40"/>
      <c r="N170" s="40"/>
      <c r="O170" s="40"/>
      <c r="P170" s="40"/>
    </row>
    <row r="171" spans="3:16" ht="26.25">
      <c r="C171" s="34">
        <v>45939</v>
      </c>
      <c r="D171" s="35">
        <v>3880050157</v>
      </c>
      <c r="E171" s="36" t="s">
        <v>13</v>
      </c>
      <c r="F171" s="37">
        <v>87000</v>
      </c>
      <c r="G171" s="38"/>
      <c r="H171" s="37">
        <f t="shared" si="2"/>
        <v>136707556.20000002</v>
      </c>
      <c r="I171" s="42"/>
      <c r="J171" s="43"/>
      <c r="K171" s="40"/>
      <c r="L171" s="40"/>
      <c r="M171" s="40"/>
      <c r="N171" s="40"/>
      <c r="O171" s="40"/>
      <c r="P171" s="40"/>
    </row>
    <row r="172" spans="3:16" ht="26.25">
      <c r="C172" s="34">
        <v>45939</v>
      </c>
      <c r="D172" s="35">
        <v>450020296</v>
      </c>
      <c r="E172" s="36" t="s">
        <v>13</v>
      </c>
      <c r="F172" s="37">
        <v>8000</v>
      </c>
      <c r="G172" s="38"/>
      <c r="H172" s="37">
        <f t="shared" si="2"/>
        <v>136715556.20000002</v>
      </c>
      <c r="I172" s="42"/>
      <c r="J172" s="43"/>
      <c r="K172" s="40"/>
      <c r="L172" s="40"/>
      <c r="M172" s="40"/>
      <c r="N172" s="40"/>
      <c r="O172" s="40"/>
      <c r="P172" s="40"/>
    </row>
    <row r="173" spans="3:16" ht="26.25">
      <c r="C173" s="34">
        <v>45939</v>
      </c>
      <c r="D173" s="35">
        <v>450020299</v>
      </c>
      <c r="E173" s="36" t="s">
        <v>13</v>
      </c>
      <c r="F173" s="37">
        <v>8000</v>
      </c>
      <c r="G173" s="38"/>
      <c r="H173" s="37">
        <f t="shared" si="2"/>
        <v>136723556.20000002</v>
      </c>
      <c r="I173" s="42"/>
      <c r="J173" s="43"/>
      <c r="K173" s="40"/>
      <c r="L173" s="40"/>
      <c r="M173" s="40"/>
      <c r="N173" s="40"/>
      <c r="O173" s="40"/>
      <c r="P173" s="40"/>
    </row>
    <row r="174" spans="3:16" ht="26.25">
      <c r="C174" s="34">
        <v>45939</v>
      </c>
      <c r="D174" s="35">
        <v>240312443</v>
      </c>
      <c r="E174" s="36" t="s">
        <v>13</v>
      </c>
      <c r="F174" s="37">
        <v>800</v>
      </c>
      <c r="G174" s="38"/>
      <c r="H174" s="37">
        <f t="shared" si="2"/>
        <v>136724356.20000002</v>
      </c>
      <c r="I174" s="42"/>
      <c r="J174" s="43"/>
      <c r="K174" s="40"/>
      <c r="L174" s="40"/>
      <c r="M174" s="40"/>
      <c r="N174" s="40"/>
      <c r="O174" s="40"/>
      <c r="P174" s="40"/>
    </row>
    <row r="175" spans="3:16" ht="26.25">
      <c r="C175" s="34">
        <v>45939</v>
      </c>
      <c r="D175" s="35">
        <v>5280010217</v>
      </c>
      <c r="E175" s="36" t="s">
        <v>13</v>
      </c>
      <c r="F175" s="37">
        <v>9600</v>
      </c>
      <c r="G175" s="38"/>
      <c r="H175" s="37">
        <f t="shared" si="2"/>
        <v>136733956.20000002</v>
      </c>
      <c r="I175" s="42"/>
      <c r="J175" s="43"/>
      <c r="K175" s="40"/>
      <c r="L175" s="40"/>
      <c r="M175" s="40"/>
      <c r="N175" s="40"/>
      <c r="O175" s="40"/>
      <c r="P175" s="40"/>
    </row>
    <row r="176" spans="3:16" ht="26.25">
      <c r="C176" s="34">
        <v>45939</v>
      </c>
      <c r="D176" s="35">
        <v>5280010220</v>
      </c>
      <c r="E176" s="36" t="s">
        <v>13</v>
      </c>
      <c r="F176" s="37">
        <v>4825</v>
      </c>
      <c r="G176" s="38"/>
      <c r="H176" s="37">
        <f t="shared" si="2"/>
        <v>136738781.20000002</v>
      </c>
      <c r="I176" s="42"/>
      <c r="J176" s="43"/>
      <c r="K176" s="40"/>
      <c r="L176" s="40"/>
      <c r="M176" s="40"/>
      <c r="N176" s="40"/>
      <c r="O176" s="40"/>
      <c r="P176" s="40"/>
    </row>
    <row r="177" spans="3:16" ht="26.25">
      <c r="C177" s="34">
        <v>45939</v>
      </c>
      <c r="D177" s="35">
        <v>452400542178</v>
      </c>
      <c r="E177" s="36" t="s">
        <v>13</v>
      </c>
      <c r="F177" s="37">
        <v>8400</v>
      </c>
      <c r="G177" s="38"/>
      <c r="H177" s="37">
        <f t="shared" si="2"/>
        <v>136747181.20000002</v>
      </c>
      <c r="I177" s="42"/>
      <c r="J177" s="43"/>
      <c r="K177" s="40"/>
      <c r="L177" s="40"/>
      <c r="M177" s="40"/>
      <c r="N177" s="40"/>
      <c r="O177" s="40"/>
      <c r="P177" s="40"/>
    </row>
    <row r="178" spans="3:16" ht="26.25">
      <c r="C178" s="34">
        <v>45939</v>
      </c>
      <c r="D178" s="35">
        <v>452400547884</v>
      </c>
      <c r="E178" s="36" t="s">
        <v>13</v>
      </c>
      <c r="F178" s="37">
        <v>5580</v>
      </c>
      <c r="G178" s="38"/>
      <c r="H178" s="37">
        <f t="shared" si="2"/>
        <v>136752761.20000002</v>
      </c>
      <c r="I178" s="42"/>
      <c r="J178" s="43"/>
      <c r="K178" s="40"/>
      <c r="L178" s="40"/>
      <c r="M178" s="40"/>
      <c r="N178" s="40"/>
      <c r="O178" s="40"/>
      <c r="P178" s="40"/>
    </row>
    <row r="179" spans="3:16" ht="26.25">
      <c r="C179" s="34">
        <v>45939</v>
      </c>
      <c r="D179" s="35">
        <v>452400540917</v>
      </c>
      <c r="E179" s="36" t="s">
        <v>13</v>
      </c>
      <c r="F179" s="37">
        <v>780</v>
      </c>
      <c r="G179" s="38"/>
      <c r="H179" s="37">
        <f t="shared" si="2"/>
        <v>136753541.20000002</v>
      </c>
      <c r="I179" s="42"/>
      <c r="J179" s="43"/>
      <c r="K179" s="40"/>
      <c r="L179" s="40"/>
      <c r="M179" s="40"/>
      <c r="N179" s="40"/>
      <c r="O179" s="40"/>
      <c r="P179" s="40"/>
    </row>
    <row r="180" spans="3:16" ht="26.25">
      <c r="C180" s="34">
        <v>45939</v>
      </c>
      <c r="D180" s="35">
        <v>452400541732</v>
      </c>
      <c r="E180" s="36" t="s">
        <v>13</v>
      </c>
      <c r="F180" s="37">
        <v>30575</v>
      </c>
      <c r="G180" s="38"/>
      <c r="H180" s="37">
        <f t="shared" si="2"/>
        <v>136784116.20000002</v>
      </c>
      <c r="I180" s="42"/>
      <c r="J180" s="43"/>
      <c r="K180" s="40"/>
      <c r="L180" s="40"/>
      <c r="M180" s="40"/>
      <c r="N180" s="40"/>
      <c r="O180" s="40"/>
      <c r="P180" s="40"/>
    </row>
    <row r="181" spans="3:16" ht="26.25">
      <c r="C181" s="34">
        <v>45939</v>
      </c>
      <c r="D181" s="35">
        <v>240312917</v>
      </c>
      <c r="E181" s="36" t="s">
        <v>13</v>
      </c>
      <c r="F181" s="37">
        <v>8000</v>
      </c>
      <c r="G181" s="38"/>
      <c r="H181" s="37">
        <f t="shared" si="2"/>
        <v>136792116.20000002</v>
      </c>
      <c r="I181" s="42"/>
      <c r="J181" s="43"/>
      <c r="K181" s="40"/>
      <c r="L181" s="40"/>
      <c r="M181" s="40"/>
      <c r="N181" s="40"/>
      <c r="O181" s="40"/>
      <c r="P181" s="40"/>
    </row>
    <row r="182" spans="3:16" ht="26.25">
      <c r="C182" s="34">
        <v>45939</v>
      </c>
      <c r="D182" s="35">
        <v>240312935</v>
      </c>
      <c r="E182" s="36" t="s">
        <v>13</v>
      </c>
      <c r="F182" s="37">
        <v>8000</v>
      </c>
      <c r="G182" s="38"/>
      <c r="H182" s="37">
        <f t="shared" si="2"/>
        <v>136800116.20000002</v>
      </c>
      <c r="I182" s="42"/>
      <c r="J182" s="43"/>
      <c r="K182" s="40"/>
      <c r="L182" s="40"/>
      <c r="M182" s="40"/>
      <c r="N182" s="40"/>
      <c r="O182" s="40"/>
      <c r="P182" s="40"/>
    </row>
    <row r="183" spans="3:16" ht="26.25">
      <c r="C183" s="34">
        <v>45939</v>
      </c>
      <c r="D183" s="35">
        <v>5530060438</v>
      </c>
      <c r="E183" s="36" t="s">
        <v>13</v>
      </c>
      <c r="F183" s="37">
        <v>25600</v>
      </c>
      <c r="G183" s="38"/>
      <c r="H183" s="37">
        <f t="shared" si="2"/>
        <v>136825716.20000002</v>
      </c>
      <c r="I183" s="42"/>
      <c r="J183" s="43"/>
      <c r="K183" s="40"/>
      <c r="L183" s="40"/>
      <c r="M183" s="40"/>
      <c r="N183" s="40"/>
      <c r="O183" s="40"/>
      <c r="P183" s="40"/>
    </row>
    <row r="184" spans="3:16" ht="26.25">
      <c r="C184" s="34">
        <v>45939</v>
      </c>
      <c r="D184" s="35">
        <v>5530060441</v>
      </c>
      <c r="E184" s="36" t="s">
        <v>13</v>
      </c>
      <c r="F184" s="37">
        <v>12925</v>
      </c>
      <c r="G184" s="38"/>
      <c r="H184" s="37">
        <f t="shared" si="2"/>
        <v>136838641.20000002</v>
      </c>
      <c r="I184" s="42"/>
      <c r="J184" s="43"/>
      <c r="K184" s="40"/>
      <c r="L184" s="40"/>
      <c r="M184" s="40"/>
      <c r="N184" s="40"/>
      <c r="O184" s="40"/>
      <c r="P184" s="40"/>
    </row>
    <row r="185" spans="3:16" ht="26.25">
      <c r="C185" s="34">
        <v>45939</v>
      </c>
      <c r="D185" s="35">
        <v>240312949</v>
      </c>
      <c r="E185" s="36" t="s">
        <v>13</v>
      </c>
      <c r="F185" s="37">
        <v>8000</v>
      </c>
      <c r="G185" s="38"/>
      <c r="H185" s="37">
        <f t="shared" si="2"/>
        <v>136846641.20000002</v>
      </c>
      <c r="I185" s="42"/>
      <c r="J185" s="43"/>
      <c r="K185" s="40"/>
      <c r="L185" s="40"/>
      <c r="M185" s="40"/>
      <c r="N185" s="40"/>
      <c r="O185" s="40"/>
      <c r="P185" s="40"/>
    </row>
    <row r="186" spans="3:16" ht="26.25">
      <c r="C186" s="34">
        <v>45939</v>
      </c>
      <c r="D186" s="35">
        <v>240312961</v>
      </c>
      <c r="E186" s="36" t="s">
        <v>13</v>
      </c>
      <c r="F186" s="37">
        <v>8000</v>
      </c>
      <c r="G186" s="38"/>
      <c r="H186" s="37">
        <f t="shared" si="2"/>
        <v>136854641.20000002</v>
      </c>
      <c r="I186" s="42"/>
      <c r="J186" s="43"/>
      <c r="K186" s="40"/>
      <c r="L186" s="40"/>
      <c r="M186" s="40"/>
      <c r="N186" s="40"/>
      <c r="O186" s="40"/>
      <c r="P186" s="40"/>
    </row>
    <row r="187" spans="3:16" ht="26.25">
      <c r="C187" s="34">
        <v>45939</v>
      </c>
      <c r="D187" s="35">
        <v>240312975</v>
      </c>
      <c r="E187" s="36" t="s">
        <v>13</v>
      </c>
      <c r="F187" s="59">
        <v>8000</v>
      </c>
      <c r="G187" s="38"/>
      <c r="H187" s="37">
        <f t="shared" si="2"/>
        <v>136862641.20000002</v>
      </c>
      <c r="I187" s="42"/>
      <c r="J187" s="43"/>
      <c r="K187" s="40"/>
      <c r="L187" s="40"/>
      <c r="M187" s="40"/>
      <c r="N187" s="40"/>
      <c r="O187" s="40"/>
      <c r="P187" s="40"/>
    </row>
    <row r="188" spans="3:16" ht="26.25">
      <c r="C188" s="34">
        <v>45939</v>
      </c>
      <c r="D188" s="35">
        <v>240313148</v>
      </c>
      <c r="E188" s="36" t="s">
        <v>13</v>
      </c>
      <c r="F188" s="59">
        <v>8000</v>
      </c>
      <c r="G188" s="38"/>
      <c r="H188" s="37">
        <f t="shared" si="2"/>
        <v>136870641.20000002</v>
      </c>
      <c r="I188" s="42"/>
      <c r="J188" s="43"/>
      <c r="K188" s="40"/>
      <c r="L188" s="40"/>
      <c r="M188" s="40"/>
      <c r="N188" s="40"/>
      <c r="O188" s="40"/>
      <c r="P188" s="40"/>
    </row>
    <row r="189" spans="3:16" ht="26.25">
      <c r="C189" s="34">
        <v>45939</v>
      </c>
      <c r="D189" s="35">
        <v>408382877</v>
      </c>
      <c r="E189" s="36" t="s">
        <v>13</v>
      </c>
      <c r="F189" s="58">
        <v>12600</v>
      </c>
      <c r="G189" s="38"/>
      <c r="H189" s="37">
        <f t="shared" si="2"/>
        <v>136883241.20000002</v>
      </c>
      <c r="I189" s="42"/>
      <c r="J189" s="43"/>
      <c r="K189" s="40"/>
      <c r="L189" s="40"/>
      <c r="M189" s="40"/>
      <c r="N189" s="40"/>
      <c r="O189" s="40"/>
      <c r="P189" s="40"/>
    </row>
    <row r="190" spans="3:16" ht="55.5" customHeight="1">
      <c r="C190" s="34">
        <v>45939</v>
      </c>
      <c r="D190" s="35">
        <v>2328</v>
      </c>
      <c r="E190" s="36" t="s">
        <v>14</v>
      </c>
      <c r="F190" s="37">
        <v>675</v>
      </c>
      <c r="G190" s="38"/>
      <c r="H190" s="37">
        <f t="shared" si="2"/>
        <v>136883916.20000002</v>
      </c>
      <c r="I190" s="42"/>
      <c r="J190" s="43"/>
      <c r="K190" s="40"/>
      <c r="L190" s="40"/>
      <c r="M190" s="40"/>
      <c r="N190" s="40"/>
      <c r="O190" s="40"/>
      <c r="P190" s="40"/>
    </row>
    <row r="191" spans="3:16" ht="75.75" customHeight="1">
      <c r="C191" s="44">
        <v>45939</v>
      </c>
      <c r="D191" s="35" t="s">
        <v>94</v>
      </c>
      <c r="E191" s="35" t="s">
        <v>95</v>
      </c>
      <c r="F191" s="37"/>
      <c r="G191" s="50">
        <v>31916.26</v>
      </c>
      <c r="H191" s="37">
        <f t="shared" si="2"/>
        <v>136851999.94000003</v>
      </c>
      <c r="I191" s="42"/>
      <c r="J191" s="43"/>
      <c r="K191" s="40"/>
      <c r="L191" s="40"/>
      <c r="M191" s="40"/>
      <c r="N191" s="40"/>
      <c r="O191" s="40"/>
      <c r="P191" s="40"/>
    </row>
    <row r="192" spans="3:16" ht="75.75" customHeight="1">
      <c r="C192" s="34">
        <v>45939</v>
      </c>
      <c r="D192" s="35" t="s">
        <v>96</v>
      </c>
      <c r="E192" s="36" t="s">
        <v>97</v>
      </c>
      <c r="F192" s="37"/>
      <c r="G192" s="50">
        <v>11350</v>
      </c>
      <c r="H192" s="37">
        <f t="shared" si="2"/>
        <v>136840649.94000003</v>
      </c>
      <c r="I192" s="42"/>
      <c r="J192" s="43"/>
      <c r="K192" s="40"/>
      <c r="L192" s="40"/>
      <c r="M192" s="40"/>
      <c r="N192" s="40"/>
      <c r="O192" s="40"/>
      <c r="P192" s="40"/>
    </row>
    <row r="193" spans="3:16" ht="52.5" customHeight="1">
      <c r="C193" s="44">
        <v>45940</v>
      </c>
      <c r="D193" s="35" t="s">
        <v>98</v>
      </c>
      <c r="E193" s="45" t="s">
        <v>99</v>
      </c>
      <c r="F193" s="46"/>
      <c r="G193" s="47">
        <v>24000</v>
      </c>
      <c r="H193" s="37">
        <f t="shared" si="2"/>
        <v>136816649.94000003</v>
      </c>
      <c r="I193" s="42"/>
      <c r="J193" s="43"/>
      <c r="K193" s="40"/>
      <c r="L193" s="40"/>
      <c r="M193" s="40"/>
      <c r="N193" s="40"/>
      <c r="O193" s="40"/>
      <c r="P193" s="40"/>
    </row>
    <row r="194" spans="3:16" ht="26.25">
      <c r="C194" s="44">
        <v>45940</v>
      </c>
      <c r="D194" s="35" t="s">
        <v>100</v>
      </c>
      <c r="E194" s="45" t="s">
        <v>101</v>
      </c>
      <c r="F194" s="46"/>
      <c r="G194" s="47">
        <v>45970</v>
      </c>
      <c r="H194" s="37">
        <f t="shared" si="2"/>
        <v>136770679.94000003</v>
      </c>
      <c r="I194" s="42"/>
      <c r="J194" s="43"/>
      <c r="K194" s="40"/>
      <c r="L194" s="40"/>
      <c r="M194" s="40"/>
      <c r="N194" s="40"/>
      <c r="O194" s="40"/>
      <c r="P194" s="40"/>
    </row>
    <row r="195" spans="3:16" ht="48.75" customHeight="1">
      <c r="C195" s="44">
        <v>45940</v>
      </c>
      <c r="D195" s="35" t="s">
        <v>102</v>
      </c>
      <c r="E195" s="45" t="s">
        <v>103</v>
      </c>
      <c r="F195" s="46"/>
      <c r="G195" s="60">
        <v>575984.68999999994</v>
      </c>
      <c r="H195" s="37">
        <f t="shared" si="2"/>
        <v>136194695.25000003</v>
      </c>
      <c r="I195" s="42"/>
      <c r="J195" s="43"/>
      <c r="K195" s="40"/>
      <c r="L195" s="40"/>
      <c r="M195" s="40"/>
      <c r="N195" s="40"/>
      <c r="O195" s="40"/>
      <c r="P195" s="40"/>
    </row>
    <row r="196" spans="3:16" ht="48.75" customHeight="1">
      <c r="C196" s="44">
        <v>45940</v>
      </c>
      <c r="D196" s="35" t="s">
        <v>104</v>
      </c>
      <c r="E196" s="35" t="s">
        <v>105</v>
      </c>
      <c r="F196" s="46"/>
      <c r="G196" s="47">
        <v>44840</v>
      </c>
      <c r="H196" s="37">
        <f t="shared" si="2"/>
        <v>136149855.25000003</v>
      </c>
      <c r="I196" s="42"/>
      <c r="J196" s="43"/>
      <c r="K196" s="40"/>
      <c r="L196" s="40"/>
      <c r="M196" s="40"/>
      <c r="N196" s="40"/>
      <c r="O196" s="40"/>
      <c r="P196" s="40"/>
    </row>
    <row r="197" spans="3:16" ht="41.25" customHeight="1">
      <c r="C197" s="44">
        <v>45940</v>
      </c>
      <c r="D197" s="35" t="s">
        <v>106</v>
      </c>
      <c r="E197" s="45" t="s">
        <v>107</v>
      </c>
      <c r="F197" s="46"/>
      <c r="G197" s="47">
        <v>39041.01</v>
      </c>
      <c r="H197" s="37">
        <f t="shared" si="2"/>
        <v>136110814.24000004</v>
      </c>
      <c r="I197" s="42"/>
      <c r="J197" s="43"/>
      <c r="K197" s="40"/>
      <c r="L197" s="40"/>
      <c r="M197" s="40"/>
      <c r="N197" s="40"/>
      <c r="O197" s="40"/>
      <c r="P197" s="40"/>
    </row>
    <row r="198" spans="3:16" ht="26.25">
      <c r="C198" s="44">
        <v>45940</v>
      </c>
      <c r="D198" s="35" t="s">
        <v>108</v>
      </c>
      <c r="E198" s="45" t="s">
        <v>109</v>
      </c>
      <c r="F198" s="46"/>
      <c r="G198" s="47">
        <v>34997.449999999997</v>
      </c>
      <c r="H198" s="37">
        <f t="shared" si="2"/>
        <v>136075816.79000005</v>
      </c>
      <c r="I198" s="42"/>
      <c r="J198" s="43"/>
      <c r="K198" s="40"/>
      <c r="L198" s="40"/>
      <c r="M198" s="40"/>
      <c r="N198" s="40"/>
      <c r="O198" s="40"/>
      <c r="P198" s="40"/>
    </row>
    <row r="199" spans="3:16" ht="26.25">
      <c r="C199" s="34">
        <v>45940</v>
      </c>
      <c r="D199" s="35">
        <v>452400470185</v>
      </c>
      <c r="E199" s="36" t="s">
        <v>13</v>
      </c>
      <c r="F199" s="58">
        <v>55969</v>
      </c>
      <c r="G199" s="38"/>
      <c r="H199" s="37">
        <f t="shared" si="2"/>
        <v>136131785.79000005</v>
      </c>
      <c r="I199" s="42"/>
      <c r="J199" s="43"/>
      <c r="K199" s="40"/>
      <c r="L199" s="40"/>
      <c r="M199" s="40"/>
      <c r="N199" s="40"/>
      <c r="O199" s="40"/>
      <c r="P199" s="40"/>
    </row>
    <row r="200" spans="3:16" ht="26.25">
      <c r="C200" s="34">
        <v>45940</v>
      </c>
      <c r="D200" s="35">
        <v>452400544878</v>
      </c>
      <c r="E200" s="36" t="s">
        <v>13</v>
      </c>
      <c r="F200" s="58">
        <v>16800</v>
      </c>
      <c r="G200" s="38"/>
      <c r="H200" s="37">
        <f t="shared" si="2"/>
        <v>136148585.79000005</v>
      </c>
      <c r="I200" s="42"/>
      <c r="J200" s="43"/>
      <c r="K200" s="40"/>
      <c r="L200" s="40"/>
      <c r="M200" s="40"/>
      <c r="N200" s="40"/>
      <c r="O200" s="40"/>
      <c r="P200" s="40"/>
    </row>
    <row r="201" spans="3:16" ht="26.25">
      <c r="C201" s="34">
        <v>45940</v>
      </c>
      <c r="D201" s="35">
        <v>452400544859</v>
      </c>
      <c r="E201" s="36" t="s">
        <v>13</v>
      </c>
      <c r="F201" s="58">
        <v>16800</v>
      </c>
      <c r="G201" s="38"/>
      <c r="H201" s="37">
        <f t="shared" si="2"/>
        <v>136165385.79000005</v>
      </c>
      <c r="I201" s="42"/>
      <c r="J201" s="43"/>
      <c r="K201" s="40"/>
      <c r="L201" s="40"/>
      <c r="M201" s="40"/>
      <c r="N201" s="40"/>
      <c r="O201" s="40"/>
      <c r="P201" s="40"/>
    </row>
    <row r="202" spans="3:16" ht="26.25">
      <c r="C202" s="34">
        <v>45940</v>
      </c>
      <c r="D202" s="35">
        <v>240317058</v>
      </c>
      <c r="E202" s="36" t="s">
        <v>13</v>
      </c>
      <c r="F202" s="37">
        <v>8000</v>
      </c>
      <c r="G202" s="38"/>
      <c r="H202" s="37">
        <f t="shared" si="2"/>
        <v>136173385.79000005</v>
      </c>
      <c r="I202" s="42"/>
      <c r="J202" s="43"/>
      <c r="K202" s="40"/>
      <c r="L202" s="40"/>
      <c r="M202" s="40"/>
      <c r="N202" s="40"/>
      <c r="O202" s="40"/>
      <c r="P202" s="40"/>
    </row>
    <row r="203" spans="3:16" ht="26.25">
      <c r="C203" s="34">
        <v>45940</v>
      </c>
      <c r="D203" s="35">
        <v>452400368938</v>
      </c>
      <c r="E203" s="36" t="s">
        <v>13</v>
      </c>
      <c r="F203" s="37">
        <v>5000</v>
      </c>
      <c r="G203" s="38"/>
      <c r="H203" s="37">
        <f t="shared" si="2"/>
        <v>136178385.79000005</v>
      </c>
      <c r="I203" s="42"/>
      <c r="J203" s="43"/>
      <c r="K203" s="40"/>
      <c r="L203" s="40"/>
      <c r="M203" s="40"/>
      <c r="N203" s="40"/>
      <c r="O203" s="40"/>
      <c r="P203" s="40"/>
    </row>
    <row r="204" spans="3:16" ht="26.25">
      <c r="C204" s="34">
        <v>45940</v>
      </c>
      <c r="D204" s="35">
        <v>452400430005</v>
      </c>
      <c r="E204" s="36" t="s">
        <v>13</v>
      </c>
      <c r="F204" s="37">
        <v>2400</v>
      </c>
      <c r="G204" s="38"/>
      <c r="H204" s="37">
        <f t="shared" si="2"/>
        <v>136180785.79000005</v>
      </c>
      <c r="I204" s="42"/>
      <c r="J204" s="43"/>
      <c r="K204" s="40"/>
      <c r="L204" s="40"/>
      <c r="M204" s="40"/>
      <c r="N204" s="40"/>
      <c r="O204" s="40"/>
      <c r="P204" s="40"/>
    </row>
    <row r="205" spans="3:16" ht="26.25">
      <c r="C205" s="34">
        <v>45940</v>
      </c>
      <c r="D205" s="35">
        <v>8300080204</v>
      </c>
      <c r="E205" s="36" t="s">
        <v>13</v>
      </c>
      <c r="F205" s="37">
        <v>5000</v>
      </c>
      <c r="G205" s="38"/>
      <c r="H205" s="37">
        <f t="shared" si="2"/>
        <v>136185785.79000005</v>
      </c>
      <c r="I205" s="42"/>
      <c r="J205" s="43"/>
      <c r="K205" s="40"/>
      <c r="L205" s="40"/>
      <c r="M205" s="40"/>
      <c r="N205" s="40"/>
      <c r="O205" s="40"/>
      <c r="P205" s="40"/>
    </row>
    <row r="206" spans="3:16" ht="26.25">
      <c r="C206" s="34">
        <v>45940</v>
      </c>
      <c r="D206" s="35">
        <v>240318782</v>
      </c>
      <c r="E206" s="36" t="s">
        <v>13</v>
      </c>
      <c r="F206" s="37">
        <v>89800</v>
      </c>
      <c r="G206" s="38"/>
      <c r="H206" s="37">
        <f t="shared" ref="H206:H269" si="3">+H205+F206-G206</f>
        <v>136275585.79000005</v>
      </c>
      <c r="I206" s="42"/>
      <c r="J206" s="43"/>
      <c r="K206" s="40"/>
      <c r="L206" s="40"/>
      <c r="M206" s="40"/>
      <c r="N206" s="40"/>
      <c r="O206" s="40"/>
      <c r="P206" s="40"/>
    </row>
    <row r="207" spans="3:16" ht="26.25">
      <c r="C207" s="34">
        <v>45940</v>
      </c>
      <c r="D207" s="35">
        <v>5280010195</v>
      </c>
      <c r="E207" s="36" t="s">
        <v>13</v>
      </c>
      <c r="F207" s="37">
        <v>6900</v>
      </c>
      <c r="G207" s="38"/>
      <c r="H207" s="37">
        <f t="shared" si="3"/>
        <v>136282485.79000005</v>
      </c>
      <c r="I207" s="42"/>
      <c r="J207" s="43"/>
      <c r="K207" s="40"/>
      <c r="L207" s="40"/>
      <c r="M207" s="40"/>
      <c r="N207" s="40"/>
      <c r="O207" s="40"/>
      <c r="P207" s="40"/>
    </row>
    <row r="208" spans="3:16" ht="26.25">
      <c r="C208" s="34">
        <v>45940</v>
      </c>
      <c r="D208" s="35">
        <v>5530020252</v>
      </c>
      <c r="E208" s="36" t="s">
        <v>13</v>
      </c>
      <c r="F208" s="37">
        <v>38000</v>
      </c>
      <c r="G208" s="38"/>
      <c r="H208" s="37">
        <f t="shared" si="3"/>
        <v>136320485.79000005</v>
      </c>
      <c r="I208" s="42"/>
      <c r="J208" s="43"/>
      <c r="K208" s="40"/>
      <c r="L208" s="40"/>
      <c r="M208" s="40"/>
      <c r="N208" s="40"/>
      <c r="O208" s="40"/>
      <c r="P208" s="40"/>
    </row>
    <row r="209" spans="3:16" ht="26.25">
      <c r="C209" s="34">
        <v>45940</v>
      </c>
      <c r="D209" s="35">
        <v>5530020255</v>
      </c>
      <c r="E209" s="36" t="s">
        <v>13</v>
      </c>
      <c r="F209" s="37">
        <v>25300</v>
      </c>
      <c r="G209" s="38"/>
      <c r="H209" s="37">
        <f t="shared" si="3"/>
        <v>136345785.79000005</v>
      </c>
      <c r="I209" s="42"/>
      <c r="J209" s="43"/>
      <c r="K209" s="40"/>
      <c r="L209" s="40"/>
      <c r="M209" s="40"/>
      <c r="N209" s="40"/>
      <c r="O209" s="40"/>
      <c r="P209" s="40"/>
    </row>
    <row r="210" spans="3:16" ht="26.25">
      <c r="C210" s="34">
        <v>45940</v>
      </c>
      <c r="D210" s="35">
        <v>452400542483</v>
      </c>
      <c r="E210" s="36" t="s">
        <v>13</v>
      </c>
      <c r="F210" s="37">
        <v>18900</v>
      </c>
      <c r="G210" s="38"/>
      <c r="H210" s="37">
        <f t="shared" si="3"/>
        <v>136364685.79000005</v>
      </c>
      <c r="I210" s="42"/>
      <c r="J210" s="43"/>
      <c r="K210" s="40"/>
      <c r="L210" s="40"/>
      <c r="M210" s="40"/>
      <c r="N210" s="40"/>
      <c r="O210" s="40"/>
      <c r="P210" s="40"/>
    </row>
    <row r="211" spans="3:16" ht="26.25">
      <c r="C211" s="34">
        <v>45940</v>
      </c>
      <c r="D211" s="35" t="s">
        <v>110</v>
      </c>
      <c r="E211" s="36" t="s">
        <v>13</v>
      </c>
      <c r="F211" s="37">
        <v>2500</v>
      </c>
      <c r="G211" s="38"/>
      <c r="H211" s="37">
        <f t="shared" si="3"/>
        <v>136367185.79000005</v>
      </c>
      <c r="I211" s="42"/>
      <c r="J211" s="43"/>
      <c r="K211" s="40"/>
      <c r="L211" s="40"/>
      <c r="M211" s="40"/>
      <c r="N211" s="40"/>
      <c r="O211" s="40"/>
      <c r="P211" s="40"/>
    </row>
    <row r="212" spans="3:16" ht="26.25">
      <c r="C212" s="34">
        <v>45940</v>
      </c>
      <c r="D212" s="35" t="s">
        <v>111</v>
      </c>
      <c r="E212" s="36" t="s">
        <v>13</v>
      </c>
      <c r="F212" s="37">
        <v>8400</v>
      </c>
      <c r="G212" s="38"/>
      <c r="H212" s="37">
        <f t="shared" si="3"/>
        <v>136375585.79000005</v>
      </c>
      <c r="I212" s="42"/>
      <c r="J212" s="43"/>
      <c r="K212" s="40"/>
      <c r="L212" s="40"/>
      <c r="M212" s="40"/>
      <c r="N212" s="40"/>
      <c r="O212" s="40"/>
      <c r="P212" s="40"/>
    </row>
    <row r="213" spans="3:16" ht="26.25">
      <c r="C213" s="34">
        <v>45940</v>
      </c>
      <c r="D213" s="35" t="s">
        <v>112</v>
      </c>
      <c r="E213" s="36" t="s">
        <v>13</v>
      </c>
      <c r="F213" s="37">
        <v>13870</v>
      </c>
      <c r="G213" s="38"/>
      <c r="H213" s="37">
        <f t="shared" si="3"/>
        <v>136389455.79000005</v>
      </c>
      <c r="I213" s="42"/>
      <c r="J213" s="43"/>
      <c r="K213" s="40"/>
      <c r="L213" s="40"/>
      <c r="M213" s="40"/>
      <c r="N213" s="40"/>
      <c r="O213" s="40"/>
      <c r="P213" s="40"/>
    </row>
    <row r="214" spans="3:16" ht="26.25">
      <c r="C214" s="34">
        <v>45940</v>
      </c>
      <c r="D214" s="35">
        <v>240320552</v>
      </c>
      <c r="E214" s="36" t="s">
        <v>13</v>
      </c>
      <c r="F214" s="37">
        <v>5000</v>
      </c>
      <c r="G214" s="38"/>
      <c r="H214" s="37">
        <f t="shared" si="3"/>
        <v>136394455.79000005</v>
      </c>
      <c r="I214" s="42"/>
      <c r="J214" s="43"/>
      <c r="K214" s="40"/>
      <c r="L214" s="40"/>
      <c r="M214" s="40"/>
      <c r="N214" s="40"/>
      <c r="O214" s="40"/>
      <c r="P214" s="40"/>
    </row>
    <row r="215" spans="3:16" ht="26.25">
      <c r="C215" s="34">
        <v>45940</v>
      </c>
      <c r="D215" s="35">
        <v>2520050450</v>
      </c>
      <c r="E215" s="36" t="s">
        <v>13</v>
      </c>
      <c r="F215" s="37">
        <v>8000</v>
      </c>
      <c r="G215" s="38"/>
      <c r="H215" s="37">
        <f t="shared" si="3"/>
        <v>136402455.79000005</v>
      </c>
      <c r="I215" s="42"/>
      <c r="J215" s="43"/>
      <c r="K215" s="40"/>
      <c r="L215" s="40"/>
      <c r="M215" s="40"/>
      <c r="N215" s="40"/>
      <c r="O215" s="40"/>
      <c r="P215" s="40"/>
    </row>
    <row r="216" spans="3:16" ht="26.25">
      <c r="C216" s="34">
        <v>45940</v>
      </c>
      <c r="D216" s="35">
        <v>452400364752</v>
      </c>
      <c r="E216" s="36" t="s">
        <v>13</v>
      </c>
      <c r="F216" s="37">
        <v>8100</v>
      </c>
      <c r="G216" s="38"/>
      <c r="H216" s="37">
        <f t="shared" si="3"/>
        <v>136410555.79000005</v>
      </c>
      <c r="I216" s="42"/>
      <c r="J216" s="43"/>
      <c r="K216" s="40"/>
      <c r="L216" s="40"/>
      <c r="M216" s="40"/>
      <c r="N216" s="40"/>
      <c r="O216" s="40"/>
      <c r="P216" s="40"/>
    </row>
    <row r="217" spans="3:16" ht="52.5">
      <c r="C217" s="34">
        <v>45940</v>
      </c>
      <c r="D217" s="35">
        <v>96120</v>
      </c>
      <c r="E217" s="36" t="s">
        <v>14</v>
      </c>
      <c r="F217" s="37">
        <v>900</v>
      </c>
      <c r="G217" s="38"/>
      <c r="H217" s="37">
        <f t="shared" si="3"/>
        <v>136411455.79000005</v>
      </c>
      <c r="I217" s="42"/>
      <c r="J217" s="43"/>
      <c r="K217" s="40"/>
      <c r="L217" s="40"/>
      <c r="M217" s="40"/>
      <c r="N217" s="40"/>
      <c r="O217" s="40"/>
      <c r="P217" s="40"/>
    </row>
    <row r="218" spans="3:16" ht="52.5">
      <c r="C218" s="34">
        <v>45940</v>
      </c>
      <c r="D218" s="35">
        <v>112966</v>
      </c>
      <c r="E218" s="36" t="s">
        <v>14</v>
      </c>
      <c r="F218" s="37">
        <v>675</v>
      </c>
      <c r="G218" s="38"/>
      <c r="H218" s="37">
        <f t="shared" si="3"/>
        <v>136412130.79000005</v>
      </c>
      <c r="I218" s="42"/>
      <c r="J218" s="43"/>
      <c r="K218" s="40"/>
      <c r="L218" s="40"/>
      <c r="M218" s="40"/>
      <c r="N218" s="40"/>
      <c r="O218" s="40"/>
      <c r="P218" s="40"/>
    </row>
    <row r="219" spans="3:16" ht="52.5">
      <c r="C219" s="44">
        <v>45941</v>
      </c>
      <c r="D219" s="35" t="s">
        <v>113</v>
      </c>
      <c r="E219" s="35" t="s">
        <v>114</v>
      </c>
      <c r="F219" s="46"/>
      <c r="G219" s="47">
        <v>1400</v>
      </c>
      <c r="H219" s="37">
        <f t="shared" si="3"/>
        <v>136410730.79000005</v>
      </c>
      <c r="I219" s="42"/>
      <c r="J219" s="43"/>
      <c r="K219" s="40"/>
      <c r="L219" s="40"/>
      <c r="M219" s="40"/>
      <c r="N219" s="40"/>
      <c r="O219" s="40"/>
      <c r="P219" s="40"/>
    </row>
    <row r="220" spans="3:16" ht="26.25">
      <c r="C220" s="34">
        <v>45943</v>
      </c>
      <c r="D220" s="35">
        <v>138756</v>
      </c>
      <c r="E220" s="36" t="s">
        <v>63</v>
      </c>
      <c r="F220" s="37">
        <v>350000</v>
      </c>
      <c r="G220" s="46"/>
      <c r="H220" s="37">
        <f t="shared" si="3"/>
        <v>136760730.79000005</v>
      </c>
      <c r="I220" s="42"/>
      <c r="J220" s="43"/>
      <c r="K220" s="40"/>
      <c r="L220" s="40"/>
      <c r="M220" s="40"/>
      <c r="N220" s="40"/>
      <c r="O220" s="40"/>
      <c r="P220" s="40"/>
    </row>
    <row r="221" spans="3:16" ht="52.5">
      <c r="C221" s="34">
        <v>45943</v>
      </c>
      <c r="D221" s="35">
        <v>138756</v>
      </c>
      <c r="E221" s="36" t="s">
        <v>64</v>
      </c>
      <c r="F221" s="36"/>
      <c r="G221" s="37">
        <v>350000</v>
      </c>
      <c r="H221" s="37">
        <f t="shared" si="3"/>
        <v>136410730.79000005</v>
      </c>
      <c r="I221" s="42"/>
      <c r="J221" s="43"/>
      <c r="K221" s="40"/>
      <c r="L221" s="40"/>
      <c r="M221" s="40"/>
      <c r="N221" s="40"/>
      <c r="O221" s="40"/>
      <c r="P221" s="40"/>
    </row>
    <row r="222" spans="3:16" ht="52.5">
      <c r="C222" s="34">
        <v>45943</v>
      </c>
      <c r="D222" s="35">
        <v>138756</v>
      </c>
      <c r="E222" s="36" t="s">
        <v>65</v>
      </c>
      <c r="F222" s="37">
        <v>350000</v>
      </c>
      <c r="G222" s="37"/>
      <c r="H222" s="37">
        <f t="shared" si="3"/>
        <v>136760730.79000005</v>
      </c>
      <c r="I222" s="42"/>
      <c r="J222" s="43"/>
      <c r="K222" s="40"/>
      <c r="L222" s="40"/>
      <c r="M222" s="40"/>
      <c r="N222" s="40"/>
      <c r="O222" s="40"/>
      <c r="P222" s="40"/>
    </row>
    <row r="223" spans="3:16" ht="26.25">
      <c r="C223" s="34">
        <v>45943</v>
      </c>
      <c r="D223" s="35">
        <v>138809</v>
      </c>
      <c r="E223" s="36" t="s">
        <v>115</v>
      </c>
      <c r="F223" s="37">
        <v>14086418.029999999</v>
      </c>
      <c r="G223" s="37"/>
      <c r="H223" s="37">
        <f t="shared" si="3"/>
        <v>150847148.82000005</v>
      </c>
      <c r="I223" s="42"/>
      <c r="J223" s="43"/>
      <c r="K223" s="40"/>
      <c r="L223" s="40"/>
      <c r="M223" s="40"/>
      <c r="N223" s="40"/>
      <c r="O223" s="40"/>
      <c r="P223" s="40"/>
    </row>
    <row r="224" spans="3:16" ht="26.25">
      <c r="C224" s="34">
        <v>45943</v>
      </c>
      <c r="D224" s="35">
        <v>452400470189</v>
      </c>
      <c r="E224" s="36" t="s">
        <v>13</v>
      </c>
      <c r="F224" s="37">
        <v>86693.75</v>
      </c>
      <c r="G224" s="38"/>
      <c r="H224" s="37">
        <f t="shared" si="3"/>
        <v>150933842.57000005</v>
      </c>
      <c r="I224" s="42"/>
      <c r="J224" s="43"/>
      <c r="K224" s="40"/>
      <c r="L224" s="40"/>
      <c r="M224" s="40"/>
      <c r="N224" s="40"/>
      <c r="O224" s="40"/>
      <c r="P224" s="40"/>
    </row>
    <row r="225" spans="3:16" ht="26.25">
      <c r="C225" s="34">
        <v>45943</v>
      </c>
      <c r="D225" s="35">
        <v>5690010140</v>
      </c>
      <c r="E225" s="36" t="s">
        <v>13</v>
      </c>
      <c r="F225" s="37">
        <v>8000</v>
      </c>
      <c r="G225" s="38"/>
      <c r="H225" s="37">
        <f t="shared" si="3"/>
        <v>150941842.57000005</v>
      </c>
      <c r="I225" s="42"/>
      <c r="J225" s="43"/>
      <c r="K225" s="40"/>
      <c r="L225" s="40"/>
      <c r="M225" s="40"/>
      <c r="N225" s="40"/>
      <c r="O225" s="40"/>
      <c r="P225" s="40"/>
    </row>
    <row r="226" spans="3:16" ht="26.25">
      <c r="C226" s="34">
        <v>45943</v>
      </c>
      <c r="D226" s="35">
        <v>240332297</v>
      </c>
      <c r="E226" s="36" t="s">
        <v>13</v>
      </c>
      <c r="F226" s="37">
        <v>8000</v>
      </c>
      <c r="G226" s="38"/>
      <c r="H226" s="37">
        <f t="shared" si="3"/>
        <v>150949842.57000005</v>
      </c>
      <c r="I226" s="42"/>
      <c r="J226" s="43"/>
      <c r="K226" s="40"/>
      <c r="L226" s="40"/>
      <c r="M226" s="40"/>
      <c r="N226" s="40"/>
      <c r="O226" s="40"/>
      <c r="P226" s="40"/>
    </row>
    <row r="227" spans="3:16" ht="66.75" customHeight="1">
      <c r="C227" s="34">
        <v>45943</v>
      </c>
      <c r="D227" s="35">
        <v>240332317</v>
      </c>
      <c r="E227" s="36" t="s">
        <v>13</v>
      </c>
      <c r="F227" s="37">
        <v>8000</v>
      </c>
      <c r="G227" s="38"/>
      <c r="H227" s="37">
        <f t="shared" si="3"/>
        <v>150957842.57000005</v>
      </c>
      <c r="I227" s="42"/>
      <c r="J227" s="43"/>
      <c r="K227" s="40"/>
      <c r="L227" s="40"/>
      <c r="M227" s="40"/>
      <c r="N227" s="40"/>
      <c r="O227" s="40"/>
      <c r="P227" s="40"/>
    </row>
    <row r="228" spans="3:16" ht="26.25">
      <c r="C228" s="34">
        <v>45943</v>
      </c>
      <c r="D228" s="35">
        <v>240332398</v>
      </c>
      <c r="E228" s="36" t="s">
        <v>13</v>
      </c>
      <c r="F228" s="61">
        <v>8000</v>
      </c>
      <c r="G228" s="38"/>
      <c r="H228" s="37">
        <f t="shared" si="3"/>
        <v>150965842.57000005</v>
      </c>
      <c r="I228" s="42"/>
      <c r="J228" s="43"/>
      <c r="K228" s="40"/>
      <c r="L228" s="40"/>
      <c r="M228" s="40"/>
      <c r="N228" s="40"/>
      <c r="O228" s="40"/>
      <c r="P228" s="40"/>
    </row>
    <row r="229" spans="3:16" ht="26.25">
      <c r="C229" s="34">
        <v>45943</v>
      </c>
      <c r="D229" s="35">
        <v>452400548968</v>
      </c>
      <c r="E229" s="36" t="s">
        <v>13</v>
      </c>
      <c r="F229" s="61">
        <v>2800</v>
      </c>
      <c r="G229" s="38"/>
      <c r="H229" s="37">
        <f t="shared" si="3"/>
        <v>150968642.57000005</v>
      </c>
      <c r="I229" s="42"/>
      <c r="J229" s="43"/>
      <c r="K229" s="40"/>
      <c r="L229" s="40"/>
      <c r="M229" s="40"/>
      <c r="N229" s="40"/>
      <c r="O229" s="40"/>
      <c r="P229" s="40"/>
    </row>
    <row r="230" spans="3:16" ht="26.25">
      <c r="C230" s="34">
        <v>45943</v>
      </c>
      <c r="D230" s="35">
        <v>452400548969</v>
      </c>
      <c r="E230" s="36" t="s">
        <v>13</v>
      </c>
      <c r="F230" s="37">
        <v>2100</v>
      </c>
      <c r="G230" s="38"/>
      <c r="H230" s="37">
        <f t="shared" si="3"/>
        <v>150970742.57000005</v>
      </c>
      <c r="I230" s="42"/>
      <c r="J230" s="43"/>
      <c r="K230" s="40"/>
      <c r="L230" s="40"/>
      <c r="M230" s="40"/>
      <c r="N230" s="40"/>
      <c r="O230" s="40"/>
      <c r="P230" s="40"/>
    </row>
    <row r="231" spans="3:16" ht="26.25">
      <c r="C231" s="34">
        <v>45943</v>
      </c>
      <c r="D231" s="35">
        <v>452400548970</v>
      </c>
      <c r="E231" s="36" t="s">
        <v>13</v>
      </c>
      <c r="F231" s="37">
        <v>3500</v>
      </c>
      <c r="G231" s="38"/>
      <c r="H231" s="37">
        <f t="shared" si="3"/>
        <v>150974242.57000005</v>
      </c>
      <c r="I231" s="42"/>
      <c r="J231" s="43"/>
      <c r="K231" s="40"/>
      <c r="L231" s="40"/>
      <c r="M231" s="40"/>
      <c r="N231" s="40"/>
      <c r="O231" s="40"/>
      <c r="P231" s="40"/>
    </row>
    <row r="232" spans="3:16" ht="26.25">
      <c r="C232" s="34">
        <v>45943</v>
      </c>
      <c r="D232" s="35">
        <v>452400547540</v>
      </c>
      <c r="E232" s="36" t="s">
        <v>13</v>
      </c>
      <c r="F232" s="37">
        <v>11200</v>
      </c>
      <c r="G232" s="38"/>
      <c r="H232" s="37">
        <f t="shared" si="3"/>
        <v>150985442.57000005</v>
      </c>
      <c r="I232" s="42"/>
      <c r="J232" s="43"/>
      <c r="K232" s="40"/>
      <c r="L232" s="40"/>
      <c r="M232" s="40"/>
      <c r="N232" s="40"/>
      <c r="O232" s="40"/>
      <c r="P232" s="40"/>
    </row>
    <row r="233" spans="3:16" ht="26.25">
      <c r="C233" s="34">
        <v>45943</v>
      </c>
      <c r="D233" s="35">
        <v>452400547901</v>
      </c>
      <c r="E233" s="36" t="s">
        <v>13</v>
      </c>
      <c r="F233" s="37">
        <v>19000</v>
      </c>
      <c r="G233" s="38"/>
      <c r="H233" s="37">
        <f t="shared" si="3"/>
        <v>151004442.57000005</v>
      </c>
      <c r="I233" s="42"/>
      <c r="J233" s="43"/>
      <c r="K233" s="40"/>
      <c r="L233" s="40"/>
      <c r="M233" s="40"/>
      <c r="N233" s="40"/>
      <c r="O233" s="40"/>
      <c r="P233" s="40"/>
    </row>
    <row r="234" spans="3:16" ht="26.25">
      <c r="C234" s="34">
        <v>45943</v>
      </c>
      <c r="D234" s="35">
        <v>452400543786</v>
      </c>
      <c r="E234" s="36" t="s">
        <v>13</v>
      </c>
      <c r="F234" s="37">
        <v>3500</v>
      </c>
      <c r="G234" s="38"/>
      <c r="H234" s="37">
        <f t="shared" si="3"/>
        <v>151007942.57000005</v>
      </c>
      <c r="I234" s="42"/>
      <c r="J234" s="43"/>
      <c r="K234" s="40"/>
      <c r="L234" s="40"/>
      <c r="M234" s="40"/>
      <c r="N234" s="40"/>
      <c r="O234" s="40"/>
      <c r="P234" s="40"/>
    </row>
    <row r="235" spans="3:16" ht="26.25">
      <c r="C235" s="34">
        <v>45943</v>
      </c>
      <c r="D235" s="35">
        <v>452400543908</v>
      </c>
      <c r="E235" s="36" t="s">
        <v>13</v>
      </c>
      <c r="F235" s="37">
        <v>11200</v>
      </c>
      <c r="G235" s="38"/>
      <c r="H235" s="37">
        <f t="shared" si="3"/>
        <v>151019142.57000005</v>
      </c>
      <c r="I235" s="42"/>
      <c r="J235" s="43"/>
      <c r="K235" s="40"/>
      <c r="L235" s="40"/>
      <c r="M235" s="40"/>
      <c r="N235" s="40"/>
      <c r="O235" s="40"/>
      <c r="P235" s="40"/>
    </row>
    <row r="236" spans="3:16" ht="26.25">
      <c r="C236" s="34">
        <v>45943</v>
      </c>
      <c r="D236" s="35">
        <v>452400543910</v>
      </c>
      <c r="E236" s="36" t="s">
        <v>13</v>
      </c>
      <c r="F236" s="37">
        <v>6300</v>
      </c>
      <c r="G236" s="38"/>
      <c r="H236" s="37">
        <f t="shared" si="3"/>
        <v>151025442.57000005</v>
      </c>
      <c r="I236" s="42"/>
      <c r="J236" s="43"/>
      <c r="K236" s="40"/>
      <c r="L236" s="40"/>
      <c r="M236" s="40"/>
      <c r="N236" s="40"/>
      <c r="O236" s="40"/>
      <c r="P236" s="40"/>
    </row>
    <row r="237" spans="3:16" ht="26.25">
      <c r="C237" s="34">
        <v>45943</v>
      </c>
      <c r="D237" s="35">
        <v>450020536</v>
      </c>
      <c r="E237" s="36" t="s">
        <v>13</v>
      </c>
      <c r="F237" s="37">
        <v>8000</v>
      </c>
      <c r="G237" s="38"/>
      <c r="H237" s="37">
        <f t="shared" si="3"/>
        <v>151033442.57000005</v>
      </c>
      <c r="I237" s="42"/>
      <c r="J237" s="43"/>
      <c r="K237" s="40"/>
      <c r="L237" s="40"/>
      <c r="M237" s="40"/>
      <c r="N237" s="40"/>
      <c r="O237" s="40"/>
      <c r="P237" s="40"/>
    </row>
    <row r="238" spans="3:16" ht="26.25">
      <c r="C238" s="34">
        <v>45943</v>
      </c>
      <c r="D238" s="35">
        <v>8300010074</v>
      </c>
      <c r="E238" s="36" t="s">
        <v>13</v>
      </c>
      <c r="F238" s="37">
        <v>90000</v>
      </c>
      <c r="G238" s="38"/>
      <c r="H238" s="37">
        <f t="shared" si="3"/>
        <v>151123442.57000005</v>
      </c>
      <c r="I238" s="42"/>
      <c r="J238" s="43"/>
      <c r="K238" s="40"/>
      <c r="L238" s="40"/>
      <c r="M238" s="40"/>
      <c r="N238" s="40"/>
      <c r="O238" s="40"/>
      <c r="P238" s="40"/>
    </row>
    <row r="239" spans="3:16" ht="26.25">
      <c r="C239" s="34">
        <v>45943</v>
      </c>
      <c r="D239" s="35">
        <v>452400430011</v>
      </c>
      <c r="E239" s="36" t="s">
        <v>13</v>
      </c>
      <c r="F239" s="37">
        <v>41600</v>
      </c>
      <c r="G239" s="38"/>
      <c r="H239" s="37">
        <f t="shared" si="3"/>
        <v>151165042.57000005</v>
      </c>
      <c r="I239" s="42"/>
      <c r="J239" s="43"/>
      <c r="K239" s="40"/>
      <c r="L239" s="40"/>
      <c r="M239" s="40"/>
      <c r="N239" s="40"/>
      <c r="O239" s="40"/>
      <c r="P239" s="40"/>
    </row>
    <row r="240" spans="3:16" ht="26.25">
      <c r="C240" s="34">
        <v>45943</v>
      </c>
      <c r="D240" s="35">
        <v>5280010232</v>
      </c>
      <c r="E240" s="36" t="s">
        <v>13</v>
      </c>
      <c r="F240" s="37">
        <v>3500</v>
      </c>
      <c r="G240" s="38"/>
      <c r="H240" s="37">
        <f t="shared" si="3"/>
        <v>151168542.57000005</v>
      </c>
      <c r="I240" s="42"/>
      <c r="J240" s="43"/>
      <c r="K240" s="40"/>
      <c r="L240" s="40"/>
      <c r="M240" s="40"/>
      <c r="N240" s="40"/>
      <c r="O240" s="40"/>
      <c r="P240" s="40"/>
    </row>
    <row r="241" spans="3:16" ht="26.25">
      <c r="C241" s="34">
        <v>45943</v>
      </c>
      <c r="D241" s="35">
        <v>5280010236</v>
      </c>
      <c r="E241" s="36" t="s">
        <v>13</v>
      </c>
      <c r="F241" s="37">
        <v>11200</v>
      </c>
      <c r="G241" s="38"/>
      <c r="H241" s="37">
        <f t="shared" si="3"/>
        <v>151179742.57000005</v>
      </c>
      <c r="I241" s="42"/>
      <c r="J241" s="43"/>
      <c r="K241" s="40"/>
      <c r="L241" s="40"/>
      <c r="M241" s="40"/>
      <c r="N241" s="40"/>
      <c r="O241" s="40"/>
      <c r="P241" s="40"/>
    </row>
    <row r="242" spans="3:16" ht="26.25">
      <c r="C242" s="34">
        <v>45943</v>
      </c>
      <c r="D242" s="35">
        <v>452400547166</v>
      </c>
      <c r="E242" s="36" t="s">
        <v>13</v>
      </c>
      <c r="F242" s="37">
        <v>144400</v>
      </c>
      <c r="G242" s="38"/>
      <c r="H242" s="37">
        <f t="shared" si="3"/>
        <v>151324142.57000005</v>
      </c>
      <c r="I242" s="42"/>
      <c r="J242" s="43"/>
      <c r="K242" s="40"/>
      <c r="L242" s="40"/>
      <c r="M242" s="40"/>
      <c r="N242" s="40"/>
      <c r="O242" s="40"/>
      <c r="P242" s="40"/>
    </row>
    <row r="243" spans="3:16" ht="26.25">
      <c r="C243" s="34">
        <v>45943</v>
      </c>
      <c r="D243" s="35">
        <v>452400548424</v>
      </c>
      <c r="E243" s="36" t="s">
        <v>13</v>
      </c>
      <c r="F243" s="37">
        <v>86040</v>
      </c>
      <c r="G243" s="38"/>
      <c r="H243" s="37">
        <f t="shared" si="3"/>
        <v>151410182.57000005</v>
      </c>
      <c r="I243" s="42"/>
      <c r="J243" s="43"/>
      <c r="K243" s="40"/>
      <c r="L243" s="40"/>
      <c r="M243" s="40"/>
      <c r="N243" s="40"/>
      <c r="O243" s="40"/>
      <c r="P243" s="40"/>
    </row>
    <row r="244" spans="3:16" ht="26.25">
      <c r="C244" s="34">
        <v>45943</v>
      </c>
      <c r="D244" s="35">
        <v>452400549380</v>
      </c>
      <c r="E244" s="36" t="s">
        <v>13</v>
      </c>
      <c r="F244" s="37">
        <v>100</v>
      </c>
      <c r="G244" s="38"/>
      <c r="H244" s="37">
        <f t="shared" si="3"/>
        <v>151410282.57000005</v>
      </c>
      <c r="I244" s="42"/>
      <c r="J244" s="43"/>
      <c r="K244" s="40"/>
      <c r="L244" s="40"/>
      <c r="M244" s="40"/>
      <c r="N244" s="40"/>
      <c r="O244" s="40"/>
      <c r="P244" s="40"/>
    </row>
    <row r="245" spans="3:16" ht="26.25">
      <c r="C245" s="34">
        <v>45943</v>
      </c>
      <c r="D245" s="35">
        <v>452400549394</v>
      </c>
      <c r="E245" s="36" t="s">
        <v>13</v>
      </c>
      <c r="F245" s="37">
        <v>741400</v>
      </c>
      <c r="G245" s="38"/>
      <c r="H245" s="37">
        <f t="shared" si="3"/>
        <v>152151682.57000005</v>
      </c>
      <c r="I245" s="42"/>
      <c r="J245" s="43"/>
      <c r="K245" s="40"/>
      <c r="L245" s="40"/>
      <c r="M245" s="40"/>
      <c r="N245" s="40"/>
      <c r="O245" s="40"/>
      <c r="P245" s="40"/>
    </row>
    <row r="246" spans="3:16" ht="26.25">
      <c r="C246" s="34">
        <v>45943</v>
      </c>
      <c r="D246" s="35">
        <v>452400544541</v>
      </c>
      <c r="E246" s="36" t="s">
        <v>13</v>
      </c>
      <c r="F246" s="37">
        <v>5000</v>
      </c>
      <c r="G246" s="38"/>
      <c r="H246" s="37">
        <f t="shared" si="3"/>
        <v>152156682.57000005</v>
      </c>
      <c r="I246" s="42"/>
      <c r="J246" s="43"/>
      <c r="K246" s="40"/>
      <c r="L246" s="40"/>
      <c r="M246" s="40"/>
      <c r="N246" s="40"/>
      <c r="O246" s="40"/>
      <c r="P246" s="40"/>
    </row>
    <row r="247" spans="3:16" ht="26.25">
      <c r="C247" s="34">
        <v>45943</v>
      </c>
      <c r="D247" s="35">
        <v>452400544934</v>
      </c>
      <c r="E247" s="36" t="s">
        <v>13</v>
      </c>
      <c r="F247" s="37">
        <v>240</v>
      </c>
      <c r="G247" s="38"/>
      <c r="H247" s="37">
        <f t="shared" si="3"/>
        <v>152156922.57000005</v>
      </c>
      <c r="I247" s="42"/>
      <c r="J247" s="43"/>
      <c r="K247" s="40"/>
      <c r="L247" s="40"/>
      <c r="M247" s="40"/>
      <c r="N247" s="40"/>
      <c r="O247" s="40"/>
      <c r="P247" s="40"/>
    </row>
    <row r="248" spans="3:16" ht="26.25">
      <c r="C248" s="34">
        <v>45943</v>
      </c>
      <c r="D248" s="35">
        <v>240336525</v>
      </c>
      <c r="E248" s="36" t="s">
        <v>13</v>
      </c>
      <c r="F248" s="61">
        <v>19600</v>
      </c>
      <c r="G248" s="38"/>
      <c r="H248" s="37">
        <f t="shared" si="3"/>
        <v>152176522.57000005</v>
      </c>
      <c r="I248" s="42"/>
      <c r="J248" s="43"/>
      <c r="K248" s="40"/>
      <c r="L248" s="40"/>
      <c r="M248" s="40"/>
      <c r="N248" s="40"/>
      <c r="O248" s="40"/>
      <c r="P248" s="40"/>
    </row>
    <row r="249" spans="3:16" ht="26.25">
      <c r="C249" s="34">
        <v>45943</v>
      </c>
      <c r="D249" s="35">
        <v>1680030624</v>
      </c>
      <c r="E249" s="36" t="s">
        <v>13</v>
      </c>
      <c r="F249" s="37">
        <v>44000</v>
      </c>
      <c r="G249" s="38"/>
      <c r="H249" s="37">
        <f t="shared" si="3"/>
        <v>152220522.57000005</v>
      </c>
      <c r="I249" s="42"/>
      <c r="J249" s="43"/>
      <c r="K249" s="40"/>
      <c r="L249" s="40"/>
      <c r="M249" s="40"/>
      <c r="N249" s="40"/>
      <c r="O249" s="40"/>
      <c r="P249" s="40"/>
    </row>
    <row r="250" spans="3:16" ht="26.25">
      <c r="C250" s="34">
        <v>45943</v>
      </c>
      <c r="D250" s="35">
        <v>1680030627</v>
      </c>
      <c r="E250" s="36" t="s">
        <v>13</v>
      </c>
      <c r="F250" s="37">
        <v>51950</v>
      </c>
      <c r="G250" s="38"/>
      <c r="H250" s="37">
        <f t="shared" si="3"/>
        <v>152272472.57000005</v>
      </c>
      <c r="I250" s="42"/>
      <c r="J250" s="43"/>
      <c r="K250" s="40"/>
      <c r="L250" s="40"/>
      <c r="M250" s="40"/>
      <c r="N250" s="40"/>
      <c r="O250" s="40"/>
      <c r="P250" s="40"/>
    </row>
    <row r="251" spans="3:16" ht="26.25">
      <c r="C251" s="34">
        <v>45943</v>
      </c>
      <c r="D251" s="35">
        <v>408649867</v>
      </c>
      <c r="E251" s="36" t="s">
        <v>13</v>
      </c>
      <c r="F251" s="59">
        <v>8000</v>
      </c>
      <c r="G251" s="38"/>
      <c r="H251" s="37">
        <f t="shared" si="3"/>
        <v>152280472.57000005</v>
      </c>
      <c r="I251" s="42"/>
      <c r="J251" s="43"/>
      <c r="K251" s="40"/>
      <c r="L251" s="40"/>
      <c r="M251" s="40"/>
      <c r="N251" s="40"/>
      <c r="O251" s="40"/>
      <c r="P251" s="40"/>
    </row>
    <row r="252" spans="3:16" ht="26.25">
      <c r="C252" s="34">
        <v>45943</v>
      </c>
      <c r="D252" s="35">
        <v>452400430002</v>
      </c>
      <c r="E252" s="36" t="s">
        <v>13</v>
      </c>
      <c r="F252" s="59">
        <v>25200</v>
      </c>
      <c r="G252" s="38"/>
      <c r="H252" s="37">
        <f t="shared" si="3"/>
        <v>152305672.57000005</v>
      </c>
      <c r="I252" s="42"/>
      <c r="J252" s="43"/>
      <c r="K252" s="40"/>
      <c r="L252" s="40"/>
      <c r="M252" s="40"/>
      <c r="N252" s="40"/>
      <c r="O252" s="40"/>
      <c r="P252" s="40"/>
    </row>
    <row r="253" spans="3:16" ht="52.5">
      <c r="C253" s="34">
        <v>45943</v>
      </c>
      <c r="D253" s="35" t="s">
        <v>116</v>
      </c>
      <c r="E253" s="36" t="s">
        <v>14</v>
      </c>
      <c r="F253" s="37">
        <v>750</v>
      </c>
      <c r="G253" s="38"/>
      <c r="H253" s="37">
        <f t="shared" si="3"/>
        <v>152306422.57000005</v>
      </c>
      <c r="I253" s="42"/>
      <c r="J253" s="43"/>
      <c r="K253" s="40"/>
      <c r="L253" s="40"/>
      <c r="M253" s="40"/>
      <c r="N253" s="40"/>
      <c r="O253" s="40"/>
      <c r="P253" s="40"/>
    </row>
    <row r="254" spans="3:16" ht="52.5">
      <c r="C254" s="44">
        <v>45944</v>
      </c>
      <c r="D254" s="35" t="s">
        <v>117</v>
      </c>
      <c r="E254" s="35" t="s">
        <v>118</v>
      </c>
      <c r="F254" s="46"/>
      <c r="G254" s="47">
        <v>703465.46</v>
      </c>
      <c r="H254" s="37">
        <f t="shared" si="3"/>
        <v>151602957.11000004</v>
      </c>
      <c r="I254" s="42"/>
      <c r="J254" s="43"/>
      <c r="K254" s="40"/>
      <c r="L254" s="40"/>
      <c r="M254" s="40"/>
      <c r="N254" s="40"/>
      <c r="O254" s="40"/>
      <c r="P254" s="40"/>
    </row>
    <row r="255" spans="3:16" ht="26.25">
      <c r="C255" s="44">
        <v>45944</v>
      </c>
      <c r="D255" s="35" t="s">
        <v>119</v>
      </c>
      <c r="E255" s="45" t="s">
        <v>120</v>
      </c>
      <c r="F255" s="46"/>
      <c r="G255" s="47">
        <v>114329.32</v>
      </c>
      <c r="H255" s="37">
        <f t="shared" si="3"/>
        <v>151488627.79000005</v>
      </c>
      <c r="I255" s="42"/>
      <c r="J255" s="43"/>
      <c r="K255" s="40"/>
      <c r="L255" s="40"/>
      <c r="M255" s="40"/>
      <c r="N255" s="40"/>
      <c r="O255" s="40"/>
      <c r="P255" s="40"/>
    </row>
    <row r="256" spans="3:16" ht="52.5">
      <c r="C256" s="44">
        <v>45944</v>
      </c>
      <c r="D256" s="35" t="s">
        <v>121</v>
      </c>
      <c r="E256" s="45" t="s">
        <v>122</v>
      </c>
      <c r="F256" s="46"/>
      <c r="G256" s="47">
        <v>789837.41</v>
      </c>
      <c r="H256" s="37">
        <f t="shared" si="3"/>
        <v>150698790.38000005</v>
      </c>
      <c r="I256" s="42"/>
      <c r="J256" s="43"/>
      <c r="K256" s="40"/>
      <c r="L256" s="40"/>
      <c r="M256" s="40"/>
      <c r="N256" s="40"/>
      <c r="O256" s="40"/>
      <c r="P256" s="40"/>
    </row>
    <row r="257" spans="3:16" ht="26.25">
      <c r="C257" s="44">
        <v>45944</v>
      </c>
      <c r="D257" s="35" t="s">
        <v>123</v>
      </c>
      <c r="E257" s="45" t="s">
        <v>124</v>
      </c>
      <c r="F257" s="46"/>
      <c r="G257" s="47">
        <v>16940</v>
      </c>
      <c r="H257" s="37">
        <f t="shared" si="3"/>
        <v>150681850.38000005</v>
      </c>
      <c r="I257" s="42"/>
      <c r="J257" s="43"/>
      <c r="K257" s="40"/>
      <c r="L257" s="40"/>
      <c r="M257" s="40"/>
      <c r="N257" s="40"/>
      <c r="O257" s="40"/>
      <c r="P257" s="40"/>
    </row>
    <row r="258" spans="3:16" ht="26.25">
      <c r="C258" s="44">
        <v>45944</v>
      </c>
      <c r="D258" s="35" t="s">
        <v>125</v>
      </c>
      <c r="E258" s="45" t="s">
        <v>126</v>
      </c>
      <c r="F258" s="46"/>
      <c r="G258" s="47">
        <v>86506.240000000005</v>
      </c>
      <c r="H258" s="37">
        <f t="shared" si="3"/>
        <v>150595344.14000005</v>
      </c>
      <c r="I258" s="42"/>
      <c r="J258" s="43"/>
      <c r="K258" s="40"/>
      <c r="L258" s="40"/>
      <c r="M258" s="40"/>
      <c r="N258" s="40"/>
      <c r="O258" s="40"/>
      <c r="P258" s="40"/>
    </row>
    <row r="259" spans="3:16" ht="26.25">
      <c r="C259" s="34">
        <v>45944</v>
      </c>
      <c r="D259" s="35">
        <v>452400543310</v>
      </c>
      <c r="E259" s="36" t="s">
        <v>127</v>
      </c>
      <c r="F259" s="37">
        <v>45333.32</v>
      </c>
      <c r="G259" s="37"/>
      <c r="H259" s="37">
        <f t="shared" si="3"/>
        <v>150640677.46000004</v>
      </c>
      <c r="I259" s="42"/>
      <c r="J259" s="43"/>
      <c r="K259" s="40"/>
      <c r="L259" s="40"/>
      <c r="M259" s="40"/>
      <c r="N259" s="40"/>
      <c r="O259" s="40"/>
      <c r="P259" s="40"/>
    </row>
    <row r="260" spans="3:16" ht="26.25">
      <c r="C260" s="34">
        <v>45944</v>
      </c>
      <c r="D260" s="35">
        <v>452400540596</v>
      </c>
      <c r="E260" s="36" t="s">
        <v>13</v>
      </c>
      <c r="F260" s="58">
        <v>15800</v>
      </c>
      <c r="G260" s="38"/>
      <c r="H260" s="37">
        <f t="shared" si="3"/>
        <v>150656477.46000004</v>
      </c>
      <c r="I260" s="42"/>
      <c r="J260" s="43"/>
      <c r="K260" s="40"/>
      <c r="L260" s="40"/>
      <c r="M260" s="40"/>
      <c r="N260" s="40"/>
      <c r="O260" s="40"/>
      <c r="P260" s="40"/>
    </row>
    <row r="261" spans="3:16" ht="26.25">
      <c r="C261" s="34">
        <v>45944</v>
      </c>
      <c r="D261" s="35">
        <v>452400540604</v>
      </c>
      <c r="E261" s="36" t="s">
        <v>13</v>
      </c>
      <c r="F261" s="59">
        <v>27000</v>
      </c>
      <c r="G261" s="38"/>
      <c r="H261" s="37">
        <f t="shared" si="3"/>
        <v>150683477.46000004</v>
      </c>
      <c r="I261" s="42"/>
      <c r="J261" s="43"/>
      <c r="K261" s="40"/>
      <c r="L261" s="40"/>
      <c r="M261" s="40"/>
      <c r="N261" s="40"/>
      <c r="O261" s="40"/>
      <c r="P261" s="40"/>
    </row>
    <row r="262" spans="3:16" ht="26.25">
      <c r="C262" s="34">
        <v>45944</v>
      </c>
      <c r="D262" s="35">
        <v>2920030296</v>
      </c>
      <c r="E262" s="36" t="s">
        <v>13</v>
      </c>
      <c r="F262" s="59">
        <v>5600</v>
      </c>
      <c r="G262" s="38"/>
      <c r="H262" s="37">
        <f t="shared" si="3"/>
        <v>150689077.46000004</v>
      </c>
      <c r="I262" s="42"/>
      <c r="J262" s="43"/>
      <c r="K262" s="40"/>
      <c r="L262" s="40"/>
      <c r="M262" s="40"/>
      <c r="N262" s="40"/>
      <c r="O262" s="40"/>
      <c r="P262" s="40"/>
    </row>
    <row r="263" spans="3:16" ht="26.25">
      <c r="C263" s="34">
        <v>45944</v>
      </c>
      <c r="D263" s="35">
        <v>5280010191</v>
      </c>
      <c r="E263" s="36" t="s">
        <v>13</v>
      </c>
      <c r="F263" s="59">
        <v>9500</v>
      </c>
      <c r="G263" s="38"/>
      <c r="H263" s="37">
        <f t="shared" si="3"/>
        <v>150698577.46000004</v>
      </c>
      <c r="I263" s="42"/>
      <c r="J263" s="43"/>
      <c r="K263" s="40"/>
      <c r="L263" s="40"/>
      <c r="M263" s="40"/>
      <c r="N263" s="40"/>
      <c r="O263" s="40"/>
      <c r="P263" s="40"/>
    </row>
    <row r="264" spans="3:16" ht="26.25">
      <c r="C264" s="34">
        <v>45944</v>
      </c>
      <c r="D264" s="35">
        <v>900050233</v>
      </c>
      <c r="E264" s="36" t="s">
        <v>13</v>
      </c>
      <c r="F264" s="58">
        <v>8000</v>
      </c>
      <c r="G264" s="38"/>
      <c r="H264" s="37">
        <f t="shared" si="3"/>
        <v>150706577.46000004</v>
      </c>
      <c r="I264" s="42"/>
      <c r="J264" s="43"/>
      <c r="K264" s="40"/>
      <c r="L264" s="40"/>
      <c r="M264" s="40"/>
      <c r="N264" s="40"/>
      <c r="O264" s="40"/>
      <c r="P264" s="40"/>
    </row>
    <row r="265" spans="3:16" ht="26.25">
      <c r="C265" s="34">
        <v>45944</v>
      </c>
      <c r="D265" s="35">
        <v>452400546022</v>
      </c>
      <c r="E265" s="36" t="s">
        <v>13</v>
      </c>
      <c r="F265" s="58">
        <v>100</v>
      </c>
      <c r="G265" s="38"/>
      <c r="H265" s="37">
        <f t="shared" si="3"/>
        <v>150706677.46000004</v>
      </c>
      <c r="I265" s="42"/>
      <c r="J265" s="43"/>
      <c r="K265" s="40"/>
      <c r="L265" s="40"/>
      <c r="M265" s="40"/>
      <c r="N265" s="40"/>
      <c r="O265" s="40"/>
      <c r="P265" s="40"/>
    </row>
    <row r="266" spans="3:16" ht="26.25">
      <c r="C266" s="34">
        <v>45944</v>
      </c>
      <c r="D266" s="35">
        <v>452400549093</v>
      </c>
      <c r="E266" s="36" t="s">
        <v>13</v>
      </c>
      <c r="F266" s="58">
        <v>5525</v>
      </c>
      <c r="G266" s="38"/>
      <c r="H266" s="37">
        <f t="shared" si="3"/>
        <v>150712202.46000004</v>
      </c>
      <c r="I266" s="42"/>
      <c r="J266" s="43"/>
      <c r="K266" s="40"/>
      <c r="L266" s="40"/>
      <c r="M266" s="40"/>
      <c r="N266" s="40"/>
      <c r="O266" s="40"/>
      <c r="P266" s="40"/>
    </row>
    <row r="267" spans="3:16" ht="26.25">
      <c r="C267" s="34">
        <v>45944</v>
      </c>
      <c r="D267" s="35">
        <v>452400546045</v>
      </c>
      <c r="E267" s="36" t="s">
        <v>13</v>
      </c>
      <c r="F267" s="58">
        <v>200</v>
      </c>
      <c r="G267" s="38"/>
      <c r="H267" s="37">
        <f t="shared" si="3"/>
        <v>150712402.46000004</v>
      </c>
      <c r="I267" s="42"/>
      <c r="J267" s="43"/>
      <c r="K267" s="40"/>
      <c r="L267" s="40"/>
      <c r="M267" s="40"/>
      <c r="N267" s="40"/>
      <c r="O267" s="40"/>
      <c r="P267" s="40"/>
    </row>
    <row r="268" spans="3:16" ht="26.25">
      <c r="C268" s="34">
        <v>45944</v>
      </c>
      <c r="D268" s="35">
        <v>408736194</v>
      </c>
      <c r="E268" s="36" t="s">
        <v>13</v>
      </c>
      <c r="F268" s="58">
        <v>21700</v>
      </c>
      <c r="G268" s="38"/>
      <c r="H268" s="37">
        <f t="shared" si="3"/>
        <v>150734102.46000004</v>
      </c>
      <c r="I268" s="42"/>
      <c r="J268" s="43"/>
      <c r="K268" s="40"/>
      <c r="L268" s="40"/>
      <c r="M268" s="40"/>
      <c r="N268" s="40"/>
      <c r="O268" s="40"/>
      <c r="P268" s="40"/>
    </row>
    <row r="269" spans="3:16" ht="52.5">
      <c r="C269" s="34">
        <v>45944</v>
      </c>
      <c r="D269" s="35">
        <v>524202</v>
      </c>
      <c r="E269" s="36" t="s">
        <v>14</v>
      </c>
      <c r="F269" s="37">
        <v>900</v>
      </c>
      <c r="G269" s="38"/>
      <c r="H269" s="37">
        <f t="shared" si="3"/>
        <v>150735002.46000004</v>
      </c>
      <c r="I269" s="42"/>
      <c r="J269" s="43"/>
      <c r="K269" s="40"/>
      <c r="L269" s="40"/>
      <c r="M269" s="40"/>
      <c r="N269" s="40"/>
      <c r="O269" s="40"/>
      <c r="P269" s="40"/>
    </row>
    <row r="270" spans="3:16" ht="52.5">
      <c r="C270" s="34">
        <v>45944</v>
      </c>
      <c r="D270" s="35">
        <v>649244</v>
      </c>
      <c r="E270" s="36" t="s">
        <v>14</v>
      </c>
      <c r="F270" s="37">
        <v>675</v>
      </c>
      <c r="G270" s="38"/>
      <c r="H270" s="37">
        <f t="shared" ref="H270:H333" si="4">+H269+F270-G270</f>
        <v>150735677.46000004</v>
      </c>
      <c r="I270" s="42"/>
      <c r="J270" s="43"/>
      <c r="K270" s="40"/>
      <c r="L270" s="40"/>
      <c r="M270" s="40"/>
      <c r="N270" s="40"/>
      <c r="O270" s="40"/>
      <c r="P270" s="40"/>
    </row>
    <row r="271" spans="3:16" ht="52.5">
      <c r="C271" s="34">
        <v>45945</v>
      </c>
      <c r="D271" s="35">
        <v>140140</v>
      </c>
      <c r="E271" s="36" t="s">
        <v>128</v>
      </c>
      <c r="F271" s="37">
        <v>1125000</v>
      </c>
      <c r="G271" s="37"/>
      <c r="H271" s="37">
        <f t="shared" si="4"/>
        <v>151860677.46000004</v>
      </c>
      <c r="I271" s="42"/>
      <c r="J271" s="43"/>
      <c r="K271" s="40"/>
      <c r="L271" s="40"/>
      <c r="M271" s="40"/>
      <c r="N271" s="40"/>
      <c r="O271" s="40"/>
      <c r="P271" s="40"/>
    </row>
    <row r="272" spans="3:16" ht="52.5">
      <c r="C272" s="34">
        <v>45945</v>
      </c>
      <c r="D272" s="35">
        <v>452400367426</v>
      </c>
      <c r="E272" s="36" t="s">
        <v>129</v>
      </c>
      <c r="F272" s="46"/>
      <c r="G272" s="37">
        <v>5000</v>
      </c>
      <c r="H272" s="37">
        <f t="shared" si="4"/>
        <v>151855677.46000004</v>
      </c>
      <c r="I272" s="42"/>
      <c r="J272" s="43"/>
      <c r="K272" s="40"/>
      <c r="L272" s="40"/>
      <c r="M272" s="40"/>
      <c r="N272" s="40"/>
      <c r="O272" s="40"/>
      <c r="P272" s="40"/>
    </row>
    <row r="273" spans="3:16" ht="26.25">
      <c r="C273" s="34">
        <v>45945</v>
      </c>
      <c r="D273" s="35">
        <v>452400470187</v>
      </c>
      <c r="E273" s="36" t="s">
        <v>13</v>
      </c>
      <c r="F273" s="37">
        <v>46075</v>
      </c>
      <c r="G273" s="38"/>
      <c r="H273" s="37">
        <f t="shared" si="4"/>
        <v>151901752.46000004</v>
      </c>
      <c r="I273" s="42"/>
      <c r="J273" s="43"/>
      <c r="K273" s="40"/>
      <c r="L273" s="40"/>
      <c r="M273" s="40"/>
      <c r="N273" s="40"/>
      <c r="O273" s="40"/>
      <c r="P273" s="40"/>
    </row>
    <row r="274" spans="3:16" ht="26.25">
      <c r="C274" s="34">
        <v>45945</v>
      </c>
      <c r="D274" s="35">
        <v>5530060014</v>
      </c>
      <c r="E274" s="36" t="s">
        <v>13</v>
      </c>
      <c r="F274" s="37">
        <v>25000</v>
      </c>
      <c r="G274" s="38"/>
      <c r="H274" s="37">
        <f t="shared" si="4"/>
        <v>151926752.46000004</v>
      </c>
      <c r="I274" s="42"/>
      <c r="J274" s="43"/>
      <c r="K274" s="40"/>
      <c r="L274" s="40"/>
      <c r="M274" s="40"/>
      <c r="N274" s="40"/>
      <c r="O274" s="40"/>
      <c r="P274" s="40"/>
    </row>
    <row r="275" spans="3:16" ht="26.25">
      <c r="C275" s="34">
        <v>45945</v>
      </c>
      <c r="D275" s="35">
        <v>5530060017</v>
      </c>
      <c r="E275" s="36" t="s">
        <v>13</v>
      </c>
      <c r="F275" s="37">
        <v>8400</v>
      </c>
      <c r="G275" s="38"/>
      <c r="H275" s="37">
        <f t="shared" si="4"/>
        <v>151935152.46000004</v>
      </c>
      <c r="I275" s="42"/>
      <c r="J275" s="43"/>
      <c r="K275" s="40"/>
      <c r="L275" s="40"/>
      <c r="M275" s="40"/>
      <c r="N275" s="40"/>
      <c r="O275" s="40"/>
      <c r="P275" s="40"/>
    </row>
    <row r="276" spans="3:16" ht="26.25">
      <c r="C276" s="34">
        <v>45945</v>
      </c>
      <c r="D276" s="35">
        <v>452400543865</v>
      </c>
      <c r="E276" s="36" t="s">
        <v>13</v>
      </c>
      <c r="F276" s="37">
        <v>16800</v>
      </c>
      <c r="G276" s="38"/>
      <c r="H276" s="37">
        <f t="shared" si="4"/>
        <v>151951952.46000004</v>
      </c>
      <c r="I276" s="42"/>
      <c r="J276" s="43"/>
      <c r="K276" s="40"/>
      <c r="L276" s="40"/>
      <c r="M276" s="40"/>
      <c r="N276" s="40"/>
      <c r="O276" s="40"/>
      <c r="P276" s="40"/>
    </row>
    <row r="277" spans="3:16" ht="26.25">
      <c r="C277" s="34">
        <v>45945</v>
      </c>
      <c r="D277" s="35">
        <v>408784773</v>
      </c>
      <c r="E277" s="36" t="s">
        <v>13</v>
      </c>
      <c r="F277" s="37">
        <v>10000</v>
      </c>
      <c r="G277" s="38"/>
      <c r="H277" s="37">
        <f t="shared" si="4"/>
        <v>151961952.46000004</v>
      </c>
      <c r="I277" s="42"/>
      <c r="J277" s="43"/>
      <c r="K277" s="40"/>
      <c r="L277" s="40"/>
      <c r="M277" s="40"/>
      <c r="N277" s="40"/>
      <c r="O277" s="40"/>
      <c r="P277" s="40"/>
    </row>
    <row r="278" spans="3:16" ht="26.25">
      <c r="C278" s="34">
        <v>45945</v>
      </c>
      <c r="D278" s="35">
        <v>408784776</v>
      </c>
      <c r="E278" s="36" t="s">
        <v>13</v>
      </c>
      <c r="F278" s="37">
        <v>15000</v>
      </c>
      <c r="G278" s="38"/>
      <c r="H278" s="37">
        <f t="shared" si="4"/>
        <v>151976952.46000004</v>
      </c>
      <c r="I278" s="42"/>
      <c r="J278" s="43"/>
      <c r="K278" s="40"/>
      <c r="L278" s="40"/>
      <c r="M278" s="40"/>
      <c r="N278" s="40"/>
      <c r="O278" s="40"/>
      <c r="P278" s="40"/>
    </row>
    <row r="279" spans="3:16" ht="26.25">
      <c r="C279" s="34">
        <v>45945</v>
      </c>
      <c r="D279" s="35">
        <v>408784778</v>
      </c>
      <c r="E279" s="36" t="s">
        <v>13</v>
      </c>
      <c r="F279" s="37">
        <v>15000</v>
      </c>
      <c r="G279" s="38"/>
      <c r="H279" s="37">
        <f t="shared" si="4"/>
        <v>151991952.46000004</v>
      </c>
      <c r="I279" s="42"/>
      <c r="J279" s="43"/>
      <c r="K279" s="40"/>
      <c r="L279" s="40"/>
      <c r="M279" s="40"/>
      <c r="N279" s="40"/>
      <c r="O279" s="40"/>
      <c r="P279" s="40"/>
    </row>
    <row r="280" spans="3:16" ht="26.25">
      <c r="C280" s="34">
        <v>45945</v>
      </c>
      <c r="D280" s="35">
        <v>408791487</v>
      </c>
      <c r="E280" s="36" t="s">
        <v>13</v>
      </c>
      <c r="F280" s="37">
        <v>9100</v>
      </c>
      <c r="G280" s="38"/>
      <c r="H280" s="37">
        <f t="shared" si="4"/>
        <v>152001052.46000004</v>
      </c>
      <c r="I280" s="42"/>
      <c r="J280" s="43"/>
      <c r="K280" s="40"/>
      <c r="L280" s="40"/>
      <c r="M280" s="40"/>
      <c r="N280" s="40"/>
      <c r="O280" s="40"/>
      <c r="P280" s="40"/>
    </row>
    <row r="281" spans="3:16" ht="26.25">
      <c r="C281" s="34">
        <v>45945</v>
      </c>
      <c r="D281" s="35">
        <v>408793460</v>
      </c>
      <c r="E281" s="36" t="s">
        <v>13</v>
      </c>
      <c r="F281" s="59">
        <v>10000</v>
      </c>
      <c r="G281" s="38"/>
      <c r="H281" s="37">
        <f t="shared" si="4"/>
        <v>152011052.46000004</v>
      </c>
      <c r="I281" s="42"/>
      <c r="J281" s="43"/>
      <c r="K281" s="40"/>
      <c r="L281" s="40"/>
      <c r="M281" s="40"/>
      <c r="N281" s="40"/>
      <c r="O281" s="40"/>
      <c r="P281" s="40"/>
    </row>
    <row r="282" spans="3:16" ht="26.25">
      <c r="C282" s="34">
        <v>45945</v>
      </c>
      <c r="D282" s="35">
        <v>1620010132</v>
      </c>
      <c r="E282" s="36" t="s">
        <v>13</v>
      </c>
      <c r="F282" s="58">
        <v>8000</v>
      </c>
      <c r="G282" s="38"/>
      <c r="H282" s="37">
        <f t="shared" si="4"/>
        <v>152019052.46000004</v>
      </c>
      <c r="I282" s="42"/>
      <c r="J282" s="43"/>
      <c r="K282" s="40"/>
      <c r="L282" s="40"/>
      <c r="M282" s="40"/>
      <c r="N282" s="40"/>
      <c r="O282" s="40"/>
      <c r="P282" s="40"/>
    </row>
    <row r="283" spans="3:16" ht="26.25">
      <c r="C283" s="34">
        <v>45945</v>
      </c>
      <c r="D283" s="35">
        <v>240349844</v>
      </c>
      <c r="E283" s="36" t="s">
        <v>13</v>
      </c>
      <c r="F283" s="58">
        <v>177800</v>
      </c>
      <c r="G283" s="38"/>
      <c r="H283" s="37">
        <f t="shared" si="4"/>
        <v>152196852.46000004</v>
      </c>
      <c r="I283" s="42"/>
      <c r="J283" s="43"/>
      <c r="K283" s="40"/>
      <c r="L283" s="40"/>
      <c r="M283" s="40"/>
      <c r="N283" s="40"/>
      <c r="O283" s="40"/>
      <c r="P283" s="40"/>
    </row>
    <row r="284" spans="3:16" ht="26.25">
      <c r="C284" s="34">
        <v>45945</v>
      </c>
      <c r="D284" s="35">
        <v>240349847</v>
      </c>
      <c r="E284" s="36" t="s">
        <v>13</v>
      </c>
      <c r="F284" s="58">
        <v>3600</v>
      </c>
      <c r="G284" s="38"/>
      <c r="H284" s="37">
        <f t="shared" si="4"/>
        <v>152200452.46000004</v>
      </c>
      <c r="I284" s="42"/>
      <c r="J284" s="43"/>
      <c r="K284" s="40"/>
      <c r="L284" s="40"/>
      <c r="M284" s="40"/>
      <c r="N284" s="40"/>
      <c r="O284" s="40"/>
      <c r="P284" s="40"/>
    </row>
    <row r="285" spans="3:16" ht="26.25">
      <c r="C285" s="34">
        <v>45945</v>
      </c>
      <c r="D285" s="35">
        <v>452400544360</v>
      </c>
      <c r="E285" s="36" t="s">
        <v>13</v>
      </c>
      <c r="F285" s="58">
        <v>100</v>
      </c>
      <c r="G285" s="38"/>
      <c r="H285" s="37">
        <f t="shared" si="4"/>
        <v>152200552.46000004</v>
      </c>
      <c r="I285" s="42"/>
      <c r="J285" s="43"/>
      <c r="K285" s="40"/>
      <c r="L285" s="40"/>
      <c r="M285" s="40"/>
      <c r="N285" s="40"/>
      <c r="O285" s="40"/>
      <c r="P285" s="40"/>
    </row>
    <row r="286" spans="3:16" ht="26.25">
      <c r="C286" s="34">
        <v>45945</v>
      </c>
      <c r="D286" s="35">
        <v>452400547983</v>
      </c>
      <c r="E286" s="36" t="s">
        <v>13</v>
      </c>
      <c r="F286" s="58">
        <v>59964</v>
      </c>
      <c r="G286" s="38"/>
      <c r="H286" s="37">
        <f t="shared" si="4"/>
        <v>152260516.46000004</v>
      </c>
      <c r="I286" s="42"/>
      <c r="J286" s="43"/>
      <c r="K286" s="40"/>
      <c r="L286" s="40"/>
      <c r="M286" s="40"/>
      <c r="N286" s="40"/>
      <c r="O286" s="40"/>
      <c r="P286" s="40"/>
    </row>
    <row r="287" spans="3:16" ht="26.25">
      <c r="C287" s="34">
        <v>45945</v>
      </c>
      <c r="D287" s="35">
        <v>5530060285</v>
      </c>
      <c r="E287" s="36" t="s">
        <v>13</v>
      </c>
      <c r="F287" s="57">
        <v>60900</v>
      </c>
      <c r="G287" s="38"/>
      <c r="H287" s="37">
        <f t="shared" si="4"/>
        <v>152321416.46000004</v>
      </c>
      <c r="I287" s="42"/>
      <c r="J287" s="43"/>
      <c r="K287" s="40"/>
      <c r="L287" s="40"/>
      <c r="M287" s="40"/>
      <c r="N287" s="40"/>
      <c r="O287" s="40"/>
      <c r="P287" s="40"/>
    </row>
    <row r="288" spans="3:16" ht="26.25">
      <c r="C288" s="34">
        <v>45945</v>
      </c>
      <c r="D288" s="35">
        <v>5530060288</v>
      </c>
      <c r="E288" s="36" t="s">
        <v>13</v>
      </c>
      <c r="F288" s="58">
        <v>17100</v>
      </c>
      <c r="G288" s="38"/>
      <c r="H288" s="37">
        <f t="shared" si="4"/>
        <v>152338516.46000004</v>
      </c>
      <c r="I288" s="42"/>
      <c r="J288" s="43"/>
      <c r="K288" s="40"/>
      <c r="L288" s="40"/>
      <c r="M288" s="40"/>
      <c r="N288" s="40"/>
      <c r="O288" s="40"/>
      <c r="P288" s="40"/>
    </row>
    <row r="289" spans="3:16" ht="26.25">
      <c r="C289" s="34">
        <v>45945</v>
      </c>
      <c r="D289" s="35">
        <v>8400100426</v>
      </c>
      <c r="E289" s="36" t="s">
        <v>13</v>
      </c>
      <c r="F289" s="58">
        <v>8100</v>
      </c>
      <c r="G289" s="38"/>
      <c r="H289" s="37">
        <f t="shared" si="4"/>
        <v>152346616.46000004</v>
      </c>
      <c r="I289" s="42"/>
      <c r="J289" s="43"/>
      <c r="K289" s="40"/>
      <c r="L289" s="40"/>
      <c r="M289" s="40"/>
      <c r="N289" s="40"/>
      <c r="O289" s="40"/>
      <c r="P289" s="40"/>
    </row>
    <row r="290" spans="3:16" ht="52.5">
      <c r="C290" s="34">
        <v>45945</v>
      </c>
      <c r="D290" s="35">
        <v>21576</v>
      </c>
      <c r="E290" s="36" t="s">
        <v>14</v>
      </c>
      <c r="F290" s="37">
        <v>2500</v>
      </c>
      <c r="G290" s="38"/>
      <c r="H290" s="37">
        <f t="shared" si="4"/>
        <v>152349116.46000004</v>
      </c>
      <c r="I290" s="42"/>
      <c r="J290" s="43"/>
      <c r="K290" s="40"/>
      <c r="L290" s="40"/>
      <c r="M290" s="40"/>
      <c r="N290" s="40"/>
      <c r="O290" s="40"/>
      <c r="P290" s="40"/>
    </row>
    <row r="291" spans="3:16" ht="52.5">
      <c r="C291" s="34">
        <v>45945</v>
      </c>
      <c r="D291" s="35">
        <v>423041</v>
      </c>
      <c r="E291" s="36" t="s">
        <v>14</v>
      </c>
      <c r="F291" s="37">
        <v>675</v>
      </c>
      <c r="G291" s="38"/>
      <c r="H291" s="37">
        <f t="shared" si="4"/>
        <v>152349791.46000004</v>
      </c>
      <c r="I291" s="42"/>
      <c r="J291" s="43"/>
      <c r="K291" s="40"/>
      <c r="L291" s="40"/>
      <c r="M291" s="40"/>
      <c r="N291" s="40"/>
      <c r="O291" s="40"/>
      <c r="P291" s="40"/>
    </row>
    <row r="292" spans="3:16" ht="52.5">
      <c r="C292" s="34">
        <v>45945</v>
      </c>
      <c r="D292" s="35">
        <v>24011</v>
      </c>
      <c r="E292" s="36" t="s">
        <v>14</v>
      </c>
      <c r="F292" s="37">
        <v>1950</v>
      </c>
      <c r="G292" s="38"/>
      <c r="H292" s="37">
        <f t="shared" si="4"/>
        <v>152351741.46000004</v>
      </c>
      <c r="I292" s="42"/>
      <c r="J292" s="43"/>
      <c r="K292" s="40"/>
      <c r="L292" s="40"/>
      <c r="M292" s="40"/>
      <c r="N292" s="40"/>
      <c r="O292" s="40"/>
      <c r="P292" s="40"/>
    </row>
    <row r="293" spans="3:16" ht="26.25">
      <c r="C293" s="44">
        <v>45946</v>
      </c>
      <c r="D293" s="35" t="s">
        <v>130</v>
      </c>
      <c r="E293" s="45" t="s">
        <v>131</v>
      </c>
      <c r="F293" s="46"/>
      <c r="G293" s="47">
        <v>72434.25</v>
      </c>
      <c r="H293" s="37">
        <f t="shared" si="4"/>
        <v>152279307.21000004</v>
      </c>
      <c r="I293" s="42"/>
      <c r="J293" s="43"/>
      <c r="K293" s="40"/>
      <c r="L293" s="40"/>
      <c r="M293" s="40"/>
      <c r="N293" s="40"/>
      <c r="O293" s="40"/>
      <c r="P293" s="40"/>
    </row>
    <row r="294" spans="3:16" ht="26.25">
      <c r="C294" s="44">
        <v>45946</v>
      </c>
      <c r="D294" s="35" t="s">
        <v>132</v>
      </c>
      <c r="E294" s="45" t="s">
        <v>18</v>
      </c>
      <c r="F294" s="46"/>
      <c r="G294" s="47">
        <v>231861</v>
      </c>
      <c r="H294" s="37">
        <f t="shared" si="4"/>
        <v>152047446.21000004</v>
      </c>
      <c r="I294" s="42"/>
      <c r="J294" s="43"/>
      <c r="K294" s="40"/>
      <c r="L294" s="40"/>
      <c r="M294" s="40"/>
      <c r="N294" s="40"/>
      <c r="O294" s="40"/>
      <c r="P294" s="40"/>
    </row>
    <row r="295" spans="3:16" ht="26.25">
      <c r="C295" s="44">
        <v>45946</v>
      </c>
      <c r="D295" s="35" t="s">
        <v>133</v>
      </c>
      <c r="E295" s="45" t="s">
        <v>22</v>
      </c>
      <c r="F295" s="46"/>
      <c r="G295" s="47">
        <v>10620</v>
      </c>
      <c r="H295" s="37">
        <f t="shared" si="4"/>
        <v>152036826.21000004</v>
      </c>
      <c r="I295" s="42"/>
      <c r="J295" s="43"/>
      <c r="K295" s="40"/>
      <c r="L295" s="40"/>
      <c r="M295" s="40"/>
      <c r="N295" s="40"/>
      <c r="O295" s="40"/>
      <c r="P295" s="40"/>
    </row>
    <row r="296" spans="3:16" ht="26.25">
      <c r="C296" s="44">
        <v>45946</v>
      </c>
      <c r="D296" s="35" t="s">
        <v>134</v>
      </c>
      <c r="E296" s="45" t="s">
        <v>135</v>
      </c>
      <c r="F296" s="46"/>
      <c r="G296" s="47">
        <v>123285</v>
      </c>
      <c r="H296" s="37">
        <f t="shared" si="4"/>
        <v>151913541.21000004</v>
      </c>
      <c r="I296" s="42"/>
      <c r="J296" s="43"/>
      <c r="K296" s="40"/>
      <c r="L296" s="40"/>
      <c r="M296" s="62"/>
      <c r="N296" s="40"/>
      <c r="O296" s="40"/>
      <c r="P296" s="40"/>
    </row>
    <row r="297" spans="3:16" ht="26.25">
      <c r="C297" s="34">
        <v>45946</v>
      </c>
      <c r="D297" s="35">
        <v>141288</v>
      </c>
      <c r="E297" s="36" t="s">
        <v>115</v>
      </c>
      <c r="F297" s="37">
        <v>5922060</v>
      </c>
      <c r="G297" s="37"/>
      <c r="H297" s="37">
        <f t="shared" si="4"/>
        <v>157835601.21000004</v>
      </c>
      <c r="I297" s="42"/>
      <c r="J297" s="43"/>
      <c r="K297" s="40"/>
      <c r="L297" s="40"/>
      <c r="M297" s="40"/>
      <c r="N297" s="40"/>
      <c r="O297" s="40"/>
      <c r="P297" s="40"/>
    </row>
    <row r="298" spans="3:16" ht="26.25">
      <c r="C298" s="34">
        <v>45946</v>
      </c>
      <c r="D298" s="35">
        <v>452400470189</v>
      </c>
      <c r="E298" s="36" t="s">
        <v>13</v>
      </c>
      <c r="F298" s="57">
        <v>250066</v>
      </c>
      <c r="G298" s="38"/>
      <c r="H298" s="37">
        <f t="shared" si="4"/>
        <v>158085667.21000004</v>
      </c>
      <c r="I298" s="42"/>
      <c r="J298" s="43"/>
      <c r="K298" s="40"/>
      <c r="L298" s="40"/>
      <c r="M298" s="40"/>
      <c r="N298" s="40"/>
      <c r="O298" s="40"/>
      <c r="P298" s="40"/>
    </row>
    <row r="299" spans="3:16" ht="26.25">
      <c r="C299" s="34">
        <v>45946</v>
      </c>
      <c r="D299" s="35">
        <v>452400547529</v>
      </c>
      <c r="E299" s="36" t="s">
        <v>13</v>
      </c>
      <c r="F299" s="58">
        <v>12600</v>
      </c>
      <c r="G299" s="38"/>
      <c r="H299" s="37">
        <f t="shared" si="4"/>
        <v>158098267.21000004</v>
      </c>
      <c r="I299" s="42"/>
      <c r="J299" s="43"/>
      <c r="K299" s="40"/>
      <c r="L299" s="40"/>
      <c r="M299" s="40"/>
      <c r="N299" s="40"/>
      <c r="O299" s="40"/>
      <c r="P299" s="40"/>
    </row>
    <row r="300" spans="3:16" ht="26.25">
      <c r="C300" s="34">
        <v>45946</v>
      </c>
      <c r="D300" s="35">
        <v>452400545781</v>
      </c>
      <c r="E300" s="36" t="s">
        <v>13</v>
      </c>
      <c r="F300" s="58">
        <v>9800</v>
      </c>
      <c r="G300" s="38"/>
      <c r="H300" s="37">
        <f t="shared" si="4"/>
        <v>158108067.21000004</v>
      </c>
      <c r="I300" s="42"/>
      <c r="J300" s="43"/>
      <c r="K300" s="40"/>
      <c r="L300" s="40"/>
      <c r="M300" s="40"/>
      <c r="N300" s="40"/>
      <c r="O300" s="40"/>
      <c r="P300" s="40"/>
    </row>
    <row r="301" spans="3:16" ht="26.25">
      <c r="C301" s="34">
        <v>45946</v>
      </c>
      <c r="D301" s="35">
        <v>452400544055</v>
      </c>
      <c r="E301" s="36" t="s">
        <v>13</v>
      </c>
      <c r="F301" s="58">
        <v>8400</v>
      </c>
      <c r="G301" s="38"/>
      <c r="H301" s="37">
        <f t="shared" si="4"/>
        <v>158116467.21000004</v>
      </c>
      <c r="I301" s="42"/>
      <c r="J301" s="43"/>
      <c r="K301" s="40"/>
      <c r="L301" s="40"/>
      <c r="M301" s="40"/>
      <c r="N301" s="40"/>
      <c r="O301" s="40"/>
      <c r="P301" s="40"/>
    </row>
    <row r="302" spans="3:16" ht="26.25">
      <c r="C302" s="34">
        <v>45946</v>
      </c>
      <c r="D302" s="35">
        <v>924035795</v>
      </c>
      <c r="E302" s="36" t="s">
        <v>13</v>
      </c>
      <c r="F302" s="58">
        <v>5600</v>
      </c>
      <c r="G302" s="38"/>
      <c r="H302" s="37">
        <f t="shared" si="4"/>
        <v>158122067.21000004</v>
      </c>
      <c r="I302" s="42"/>
      <c r="J302" s="43"/>
      <c r="K302" s="40"/>
      <c r="L302" s="40"/>
      <c r="M302" s="40"/>
      <c r="N302" s="40"/>
      <c r="O302" s="40"/>
      <c r="P302" s="40"/>
    </row>
    <row r="303" spans="3:16" ht="26.25">
      <c r="C303" s="34">
        <v>45946</v>
      </c>
      <c r="D303" s="35">
        <v>5530060251</v>
      </c>
      <c r="E303" s="36" t="s">
        <v>13</v>
      </c>
      <c r="F303" s="58">
        <v>7000</v>
      </c>
      <c r="G303" s="38"/>
      <c r="H303" s="37">
        <f t="shared" si="4"/>
        <v>158129067.21000004</v>
      </c>
      <c r="I303" s="42"/>
      <c r="J303" s="43"/>
      <c r="K303" s="40"/>
      <c r="L303" s="40"/>
      <c r="M303" s="40"/>
      <c r="N303" s="40"/>
      <c r="O303" s="40"/>
      <c r="P303" s="40"/>
    </row>
    <row r="304" spans="3:16" ht="26.25">
      <c r="C304" s="34">
        <v>45946</v>
      </c>
      <c r="D304" s="35">
        <v>5530060254</v>
      </c>
      <c r="E304" s="36" t="s">
        <v>13</v>
      </c>
      <c r="F304" s="37">
        <v>41050</v>
      </c>
      <c r="G304" s="38"/>
      <c r="H304" s="37">
        <f t="shared" si="4"/>
        <v>158170117.21000004</v>
      </c>
      <c r="I304" s="42"/>
      <c r="J304" s="43"/>
      <c r="K304" s="40"/>
      <c r="L304" s="40"/>
      <c r="M304" s="40"/>
      <c r="N304" s="40"/>
      <c r="O304" s="40"/>
      <c r="P304" s="40"/>
    </row>
    <row r="305" spans="3:16" ht="26.25">
      <c r="C305" s="34">
        <v>45946</v>
      </c>
      <c r="D305" s="35" t="s">
        <v>136</v>
      </c>
      <c r="E305" s="36" t="s">
        <v>13</v>
      </c>
      <c r="F305" s="37">
        <v>3000</v>
      </c>
      <c r="G305" s="38"/>
      <c r="H305" s="37">
        <f t="shared" si="4"/>
        <v>158173117.21000004</v>
      </c>
      <c r="I305" s="42"/>
      <c r="J305" s="43"/>
      <c r="K305" s="40"/>
      <c r="L305" s="40"/>
      <c r="M305" s="40"/>
      <c r="N305" s="40"/>
      <c r="O305" s="40"/>
      <c r="P305" s="40"/>
    </row>
    <row r="306" spans="3:16" ht="26.25">
      <c r="C306" s="34">
        <v>45946</v>
      </c>
      <c r="D306" s="35" t="s">
        <v>137</v>
      </c>
      <c r="E306" s="36" t="s">
        <v>13</v>
      </c>
      <c r="F306" s="37">
        <v>478440</v>
      </c>
      <c r="G306" s="38"/>
      <c r="H306" s="37">
        <f t="shared" si="4"/>
        <v>158651557.21000004</v>
      </c>
      <c r="I306" s="42"/>
      <c r="J306" s="43"/>
      <c r="K306" s="40"/>
      <c r="L306" s="40"/>
      <c r="M306" s="40"/>
      <c r="N306" s="40"/>
      <c r="O306" s="40"/>
      <c r="P306" s="40"/>
    </row>
    <row r="307" spans="3:16" ht="51" customHeight="1">
      <c r="C307" s="44">
        <v>45946</v>
      </c>
      <c r="D307" s="35" t="s">
        <v>138</v>
      </c>
      <c r="E307" s="35" t="s">
        <v>139</v>
      </c>
      <c r="F307" s="37"/>
      <c r="G307" s="50">
        <v>60000</v>
      </c>
      <c r="H307" s="37">
        <f t="shared" si="4"/>
        <v>158591557.21000004</v>
      </c>
      <c r="I307" s="42"/>
      <c r="J307" s="43"/>
      <c r="K307" s="40"/>
      <c r="L307" s="40"/>
      <c r="M307" s="40"/>
      <c r="N307" s="40"/>
      <c r="O307" s="40"/>
      <c r="P307" s="40"/>
    </row>
    <row r="308" spans="3:16" ht="51" customHeight="1">
      <c r="C308" s="44">
        <v>45946</v>
      </c>
      <c r="D308" s="35" t="s">
        <v>140</v>
      </c>
      <c r="E308" s="35" t="s">
        <v>141</v>
      </c>
      <c r="F308" s="37"/>
      <c r="G308" s="50">
        <v>140237</v>
      </c>
      <c r="H308" s="37">
        <f t="shared" si="4"/>
        <v>158451320.21000004</v>
      </c>
      <c r="I308" s="42"/>
      <c r="J308" s="43"/>
      <c r="K308" s="40"/>
      <c r="L308" s="40"/>
      <c r="M308" s="40"/>
      <c r="N308" s="40"/>
      <c r="O308" s="40"/>
      <c r="P308" s="40"/>
    </row>
    <row r="309" spans="3:16" ht="51" customHeight="1">
      <c r="C309" s="44">
        <v>45947</v>
      </c>
      <c r="D309" s="35" t="s">
        <v>142</v>
      </c>
      <c r="E309" s="45" t="s">
        <v>143</v>
      </c>
      <c r="F309" s="46"/>
      <c r="G309" s="47">
        <v>135269.29999999999</v>
      </c>
      <c r="H309" s="37">
        <f t="shared" si="4"/>
        <v>158316050.91000003</v>
      </c>
      <c r="I309" s="42"/>
      <c r="J309" s="43"/>
      <c r="K309" s="40"/>
      <c r="L309" s="40"/>
      <c r="M309" s="40"/>
      <c r="N309" s="40"/>
      <c r="O309" s="40"/>
      <c r="P309" s="40"/>
    </row>
    <row r="310" spans="3:16" ht="51" customHeight="1">
      <c r="C310" s="44">
        <v>45947</v>
      </c>
      <c r="D310" s="35" t="s">
        <v>144</v>
      </c>
      <c r="E310" s="45" t="s">
        <v>145</v>
      </c>
      <c r="F310" s="46"/>
      <c r="G310" s="47">
        <v>292640</v>
      </c>
      <c r="H310" s="37">
        <f t="shared" si="4"/>
        <v>158023410.91000003</v>
      </c>
      <c r="I310" s="42"/>
      <c r="J310" s="43"/>
      <c r="K310" s="40"/>
      <c r="L310" s="40"/>
      <c r="M310" s="40"/>
      <c r="N310" s="40"/>
      <c r="O310" s="40"/>
      <c r="P310" s="40"/>
    </row>
    <row r="311" spans="3:16" ht="26.25">
      <c r="C311" s="34">
        <v>45947</v>
      </c>
      <c r="D311" s="35" t="s">
        <v>146</v>
      </c>
      <c r="E311" s="36" t="s">
        <v>147</v>
      </c>
      <c r="F311" s="46"/>
      <c r="G311" s="47">
        <v>73346.850000000006</v>
      </c>
      <c r="H311" s="37">
        <f t="shared" si="4"/>
        <v>157950064.06000003</v>
      </c>
      <c r="I311" s="42"/>
      <c r="J311" s="43"/>
      <c r="K311" s="40"/>
      <c r="L311" s="40"/>
      <c r="M311" s="40"/>
      <c r="N311" s="40"/>
      <c r="O311" s="40"/>
      <c r="P311" s="40"/>
    </row>
    <row r="312" spans="3:16" ht="54" customHeight="1">
      <c r="C312" s="44">
        <v>45947</v>
      </c>
      <c r="D312" s="35" t="s">
        <v>148</v>
      </c>
      <c r="E312" s="45" t="s">
        <v>149</v>
      </c>
      <c r="F312" s="46"/>
      <c r="G312" s="47">
        <v>98252.7</v>
      </c>
      <c r="H312" s="37">
        <f t="shared" si="4"/>
        <v>157851811.36000004</v>
      </c>
      <c r="I312" s="42"/>
      <c r="J312" s="43"/>
      <c r="K312" s="40"/>
      <c r="L312" s="40"/>
      <c r="M312" s="40"/>
      <c r="N312" s="40"/>
      <c r="O312" s="40"/>
      <c r="P312" s="40"/>
    </row>
    <row r="313" spans="3:16" ht="54" customHeight="1">
      <c r="C313" s="44">
        <v>45947</v>
      </c>
      <c r="D313" s="35" t="s">
        <v>150</v>
      </c>
      <c r="E313" s="45" t="s">
        <v>151</v>
      </c>
      <c r="F313" s="46"/>
      <c r="G313" s="47">
        <v>73868</v>
      </c>
      <c r="H313" s="37">
        <f t="shared" si="4"/>
        <v>157777943.36000004</v>
      </c>
      <c r="I313" s="42"/>
      <c r="J313" s="43"/>
      <c r="K313" s="40"/>
      <c r="L313" s="40"/>
      <c r="M313" s="40"/>
      <c r="N313" s="40"/>
      <c r="O313" s="40"/>
      <c r="P313" s="40"/>
    </row>
    <row r="314" spans="3:16" ht="54" customHeight="1">
      <c r="C314" s="44">
        <v>45947</v>
      </c>
      <c r="D314" s="35" t="s">
        <v>152</v>
      </c>
      <c r="E314" s="45" t="s">
        <v>153</v>
      </c>
      <c r="F314" s="46"/>
      <c r="G314" s="47">
        <v>337928.28</v>
      </c>
      <c r="H314" s="37">
        <f t="shared" si="4"/>
        <v>157440015.08000004</v>
      </c>
      <c r="I314" s="42"/>
      <c r="J314" s="43"/>
      <c r="K314" s="40"/>
      <c r="L314" s="40"/>
      <c r="M314" s="40"/>
      <c r="N314" s="40"/>
      <c r="O314" s="40"/>
      <c r="P314" s="40"/>
    </row>
    <row r="315" spans="3:16" ht="54" customHeight="1">
      <c r="C315" s="44">
        <v>45947</v>
      </c>
      <c r="D315" s="35" t="s">
        <v>154</v>
      </c>
      <c r="E315" s="45" t="s">
        <v>155</v>
      </c>
      <c r="F315" s="46"/>
      <c r="G315" s="47">
        <v>1000.8</v>
      </c>
      <c r="H315" s="37">
        <f t="shared" si="4"/>
        <v>157439014.28000003</v>
      </c>
      <c r="I315" s="42"/>
      <c r="J315" s="43"/>
      <c r="K315" s="40"/>
      <c r="L315" s="40"/>
      <c r="M315" s="40"/>
      <c r="N315" s="40"/>
      <c r="O315" s="40"/>
      <c r="P315" s="40"/>
    </row>
    <row r="316" spans="3:16" ht="54" customHeight="1">
      <c r="C316" s="44">
        <v>45947</v>
      </c>
      <c r="D316" s="35" t="s">
        <v>156</v>
      </c>
      <c r="E316" s="45" t="s">
        <v>157</v>
      </c>
      <c r="F316" s="46"/>
      <c r="G316" s="47">
        <v>203587.12</v>
      </c>
      <c r="H316" s="37">
        <f t="shared" si="4"/>
        <v>157235427.16000003</v>
      </c>
      <c r="I316" s="42"/>
      <c r="J316" s="43"/>
      <c r="K316" s="40"/>
      <c r="L316" s="40"/>
      <c r="M316" s="40"/>
      <c r="N316" s="40"/>
      <c r="O316" s="40"/>
      <c r="P316" s="40"/>
    </row>
    <row r="317" spans="3:16" ht="26.25">
      <c r="C317" s="34">
        <v>45947</v>
      </c>
      <c r="D317" s="35">
        <v>452400470195</v>
      </c>
      <c r="E317" s="36" t="s">
        <v>13</v>
      </c>
      <c r="F317" s="37">
        <v>37636</v>
      </c>
      <c r="G317" s="38"/>
      <c r="H317" s="37">
        <f t="shared" si="4"/>
        <v>157273063.16000003</v>
      </c>
      <c r="I317" s="42"/>
      <c r="J317" s="43"/>
      <c r="K317" s="40"/>
      <c r="L317" s="40"/>
      <c r="M317" s="40"/>
      <c r="N317" s="40"/>
      <c r="O317" s="40"/>
      <c r="P317" s="40"/>
    </row>
    <row r="318" spans="3:16" ht="26.25">
      <c r="C318" s="34">
        <v>45947</v>
      </c>
      <c r="D318" s="35">
        <v>240364939</v>
      </c>
      <c r="E318" s="36" t="s">
        <v>13</v>
      </c>
      <c r="F318" s="37">
        <v>8000</v>
      </c>
      <c r="G318" s="38"/>
      <c r="H318" s="37">
        <f t="shared" si="4"/>
        <v>157281063.16000003</v>
      </c>
      <c r="I318" s="42"/>
      <c r="J318" s="43"/>
      <c r="K318" s="40"/>
      <c r="L318" s="40"/>
      <c r="M318" s="40"/>
      <c r="N318" s="40"/>
      <c r="O318" s="40"/>
      <c r="P318" s="40"/>
    </row>
    <row r="319" spans="3:16" ht="26.25">
      <c r="C319" s="34">
        <v>45947</v>
      </c>
      <c r="D319" s="35">
        <v>940895473</v>
      </c>
      <c r="E319" s="36" t="s">
        <v>13</v>
      </c>
      <c r="F319" s="37">
        <v>9000</v>
      </c>
      <c r="G319" s="38"/>
      <c r="H319" s="37">
        <f t="shared" si="4"/>
        <v>157290063.16000003</v>
      </c>
      <c r="I319" s="42"/>
      <c r="J319" s="43"/>
      <c r="K319" s="40"/>
      <c r="L319" s="40"/>
      <c r="M319" s="40"/>
      <c r="N319" s="40"/>
      <c r="O319" s="40"/>
      <c r="P319" s="40"/>
    </row>
    <row r="320" spans="3:16" ht="26.25">
      <c r="C320" s="34">
        <v>45947</v>
      </c>
      <c r="D320" s="35">
        <v>924036585</v>
      </c>
      <c r="E320" s="36" t="s">
        <v>13</v>
      </c>
      <c r="F320" s="37">
        <v>15000</v>
      </c>
      <c r="G320" s="38"/>
      <c r="H320" s="37">
        <f t="shared" si="4"/>
        <v>157305063.16000003</v>
      </c>
      <c r="I320" s="42"/>
      <c r="J320" s="43"/>
      <c r="K320" s="40"/>
      <c r="L320" s="40"/>
      <c r="M320" s="40"/>
      <c r="N320" s="40"/>
      <c r="O320" s="40"/>
      <c r="P320" s="40"/>
    </row>
    <row r="321" spans="3:16" ht="26.25">
      <c r="C321" s="34">
        <v>45947</v>
      </c>
      <c r="D321" s="35">
        <v>452400430006</v>
      </c>
      <c r="E321" s="36" t="s">
        <v>13</v>
      </c>
      <c r="F321" s="37">
        <v>16920</v>
      </c>
      <c r="G321" s="38"/>
      <c r="H321" s="37">
        <f t="shared" si="4"/>
        <v>157321983.16000003</v>
      </c>
      <c r="I321" s="42"/>
      <c r="J321" s="43"/>
      <c r="K321" s="40"/>
      <c r="L321" s="40"/>
      <c r="M321" s="40"/>
      <c r="N321" s="40"/>
      <c r="O321" s="40"/>
      <c r="P321" s="40"/>
    </row>
    <row r="322" spans="3:16" ht="26.25">
      <c r="C322" s="34">
        <v>45947</v>
      </c>
      <c r="D322" s="35">
        <v>940896266</v>
      </c>
      <c r="E322" s="36" t="s">
        <v>13</v>
      </c>
      <c r="F322" s="37">
        <v>7700</v>
      </c>
      <c r="G322" s="38"/>
      <c r="H322" s="37">
        <f t="shared" si="4"/>
        <v>157329683.16000003</v>
      </c>
      <c r="I322" s="42"/>
      <c r="J322" s="43"/>
      <c r="K322" s="40"/>
      <c r="L322" s="40"/>
      <c r="M322" s="40"/>
      <c r="N322" s="40"/>
      <c r="O322" s="40"/>
      <c r="P322" s="40"/>
    </row>
    <row r="323" spans="3:16" ht="26.25">
      <c r="C323" s="34">
        <v>45947</v>
      </c>
      <c r="D323" s="35">
        <v>5280010328</v>
      </c>
      <c r="E323" s="36" t="s">
        <v>13</v>
      </c>
      <c r="F323" s="37">
        <v>7550</v>
      </c>
      <c r="G323" s="38"/>
      <c r="H323" s="37">
        <f t="shared" si="4"/>
        <v>157337233.16000003</v>
      </c>
      <c r="I323" s="42"/>
      <c r="J323" s="43"/>
      <c r="K323" s="40"/>
      <c r="L323" s="40"/>
      <c r="M323" s="40"/>
      <c r="N323" s="40"/>
      <c r="O323" s="40"/>
      <c r="P323" s="40"/>
    </row>
    <row r="324" spans="3:16" ht="26.25">
      <c r="C324" s="34">
        <v>45947</v>
      </c>
      <c r="D324" s="35">
        <v>5280010332</v>
      </c>
      <c r="E324" s="36" t="s">
        <v>13</v>
      </c>
      <c r="F324" s="37">
        <v>3600</v>
      </c>
      <c r="G324" s="38"/>
      <c r="H324" s="37">
        <f t="shared" si="4"/>
        <v>157340833.16000003</v>
      </c>
      <c r="I324" s="42"/>
      <c r="J324" s="43"/>
      <c r="K324" s="40"/>
      <c r="L324" s="40"/>
      <c r="M324" s="40"/>
      <c r="N324" s="40"/>
      <c r="O324" s="40"/>
      <c r="P324" s="40"/>
    </row>
    <row r="325" spans="3:16" ht="26.25">
      <c r="C325" s="34">
        <v>45947</v>
      </c>
      <c r="D325" s="35">
        <v>5280010335</v>
      </c>
      <c r="E325" s="36" t="s">
        <v>13</v>
      </c>
      <c r="F325" s="37">
        <v>37100</v>
      </c>
      <c r="G325" s="38"/>
      <c r="H325" s="37">
        <f t="shared" si="4"/>
        <v>157377933.16000003</v>
      </c>
      <c r="I325" s="42"/>
      <c r="J325" s="43"/>
      <c r="K325" s="40"/>
      <c r="L325" s="40"/>
      <c r="M325" s="40"/>
      <c r="N325" s="40"/>
      <c r="O325" s="40"/>
      <c r="P325" s="40"/>
    </row>
    <row r="326" spans="3:16" ht="26.25">
      <c r="C326" s="34">
        <v>45947</v>
      </c>
      <c r="D326" s="35">
        <v>5280010338</v>
      </c>
      <c r="E326" s="36" t="s">
        <v>13</v>
      </c>
      <c r="F326" s="37">
        <v>900</v>
      </c>
      <c r="G326" s="38"/>
      <c r="H326" s="37">
        <f t="shared" si="4"/>
        <v>157378833.16000003</v>
      </c>
      <c r="I326" s="42"/>
      <c r="J326" s="43"/>
      <c r="K326" s="40"/>
      <c r="L326" s="40"/>
      <c r="M326" s="40"/>
      <c r="N326" s="40"/>
      <c r="O326" s="40"/>
      <c r="P326" s="40"/>
    </row>
    <row r="327" spans="3:16" ht="26.25">
      <c r="C327" s="34">
        <v>45947</v>
      </c>
      <c r="D327" s="35">
        <v>5280010341</v>
      </c>
      <c r="E327" s="36" t="s">
        <v>13</v>
      </c>
      <c r="F327" s="37">
        <v>50100</v>
      </c>
      <c r="G327" s="38"/>
      <c r="H327" s="37">
        <f t="shared" si="4"/>
        <v>157428933.16000003</v>
      </c>
      <c r="I327" s="42"/>
      <c r="J327" s="43"/>
      <c r="K327" s="40"/>
      <c r="L327" s="40"/>
      <c r="M327" s="40"/>
      <c r="N327" s="40"/>
      <c r="O327" s="40"/>
      <c r="P327" s="40"/>
    </row>
    <row r="328" spans="3:16" ht="26.25">
      <c r="C328" s="34">
        <v>45947</v>
      </c>
      <c r="D328" s="35">
        <v>452400548113</v>
      </c>
      <c r="E328" s="36" t="s">
        <v>13</v>
      </c>
      <c r="F328" s="37">
        <v>315820</v>
      </c>
      <c r="G328" s="38"/>
      <c r="H328" s="37">
        <f t="shared" si="4"/>
        <v>157744753.16000003</v>
      </c>
      <c r="I328" s="42"/>
      <c r="J328" s="43"/>
      <c r="K328" s="40"/>
      <c r="L328" s="40"/>
      <c r="M328" s="40"/>
      <c r="N328" s="40"/>
      <c r="O328" s="40"/>
      <c r="P328" s="40"/>
    </row>
    <row r="329" spans="3:16" ht="26.25">
      <c r="C329" s="34">
        <v>45947</v>
      </c>
      <c r="D329" s="35" t="s">
        <v>158</v>
      </c>
      <c r="E329" s="36" t="s">
        <v>13</v>
      </c>
      <c r="F329" s="37">
        <v>60000</v>
      </c>
      <c r="G329" s="38"/>
      <c r="H329" s="37">
        <f t="shared" si="4"/>
        <v>157804753.16000003</v>
      </c>
      <c r="I329" s="42"/>
      <c r="J329" s="43"/>
      <c r="K329" s="40"/>
      <c r="L329" s="40"/>
      <c r="M329" s="40"/>
      <c r="N329" s="40"/>
      <c r="O329" s="40"/>
      <c r="P329" s="40"/>
    </row>
    <row r="330" spans="3:16" ht="55.5" customHeight="1">
      <c r="C330" s="34">
        <v>45947</v>
      </c>
      <c r="D330" s="35" t="s">
        <v>159</v>
      </c>
      <c r="E330" s="36" t="s">
        <v>14</v>
      </c>
      <c r="F330" s="37">
        <v>2500</v>
      </c>
      <c r="G330" s="38"/>
      <c r="H330" s="37">
        <f t="shared" si="4"/>
        <v>157807253.16000003</v>
      </c>
      <c r="I330" s="42"/>
      <c r="J330" s="43"/>
      <c r="K330" s="40"/>
      <c r="L330" s="40"/>
      <c r="M330" s="40"/>
      <c r="N330" s="40"/>
      <c r="O330" s="40"/>
      <c r="P330" s="40"/>
    </row>
    <row r="331" spans="3:16" ht="55.5" customHeight="1">
      <c r="C331" s="34">
        <v>45947</v>
      </c>
      <c r="D331" s="35" t="s">
        <v>160</v>
      </c>
      <c r="E331" s="36" t="s">
        <v>14</v>
      </c>
      <c r="F331" s="37">
        <v>750</v>
      </c>
      <c r="G331" s="38"/>
      <c r="H331" s="37">
        <f t="shared" si="4"/>
        <v>157808003.16000003</v>
      </c>
      <c r="I331" s="42"/>
      <c r="J331" s="43"/>
      <c r="K331" s="40"/>
      <c r="L331" s="40"/>
      <c r="M331" s="40"/>
      <c r="N331" s="40"/>
      <c r="O331" s="40"/>
      <c r="P331" s="40"/>
    </row>
    <row r="332" spans="3:16" ht="55.5" customHeight="1">
      <c r="C332" s="34">
        <v>45949</v>
      </c>
      <c r="D332" s="35">
        <v>388641</v>
      </c>
      <c r="E332" s="36" t="s">
        <v>14</v>
      </c>
      <c r="F332" s="37">
        <v>975</v>
      </c>
      <c r="G332" s="38"/>
      <c r="H332" s="37">
        <f t="shared" si="4"/>
        <v>157808978.16000003</v>
      </c>
      <c r="I332" s="42"/>
      <c r="J332" s="43"/>
      <c r="K332" s="40"/>
      <c r="L332" s="40"/>
      <c r="M332" s="40"/>
      <c r="N332" s="40"/>
      <c r="O332" s="40"/>
      <c r="P332" s="40"/>
    </row>
    <row r="333" spans="3:16" ht="39" customHeight="1">
      <c r="C333" s="44">
        <v>45950</v>
      </c>
      <c r="D333" s="35" t="s">
        <v>161</v>
      </c>
      <c r="E333" s="45" t="s">
        <v>162</v>
      </c>
      <c r="F333" s="46"/>
      <c r="G333" s="47">
        <v>318338.40000000002</v>
      </c>
      <c r="H333" s="37">
        <f t="shared" si="4"/>
        <v>157490639.76000002</v>
      </c>
      <c r="I333" s="42"/>
      <c r="J333" s="43"/>
      <c r="K333" s="40"/>
      <c r="L333" s="40"/>
      <c r="M333" s="40"/>
      <c r="N333" s="40"/>
      <c r="O333" s="40"/>
      <c r="P333" s="40"/>
    </row>
    <row r="334" spans="3:16" ht="39" customHeight="1">
      <c r="C334" s="44">
        <v>45950</v>
      </c>
      <c r="D334" s="35" t="s">
        <v>163</v>
      </c>
      <c r="E334" s="45" t="s">
        <v>164</v>
      </c>
      <c r="F334" s="46"/>
      <c r="G334" s="47">
        <v>884000</v>
      </c>
      <c r="H334" s="37">
        <f t="shared" ref="H334:H397" si="5">+H333+F334-G334</f>
        <v>156606639.76000002</v>
      </c>
      <c r="I334" s="42"/>
      <c r="J334" s="43"/>
      <c r="K334" s="40"/>
      <c r="L334" s="40"/>
      <c r="M334" s="40"/>
      <c r="N334" s="40"/>
      <c r="O334" s="40"/>
      <c r="P334" s="40"/>
    </row>
    <row r="335" spans="3:16" ht="39" customHeight="1">
      <c r="C335" s="44">
        <v>45950</v>
      </c>
      <c r="D335" s="35" t="s">
        <v>165</v>
      </c>
      <c r="E335" s="45" t="s">
        <v>166</v>
      </c>
      <c r="F335" s="46"/>
      <c r="G335" s="47">
        <v>5050282.0599999996</v>
      </c>
      <c r="H335" s="37">
        <f t="shared" si="5"/>
        <v>151556357.70000002</v>
      </c>
      <c r="I335" s="42"/>
      <c r="J335" s="43"/>
      <c r="K335" s="40"/>
      <c r="L335" s="40"/>
      <c r="M335" s="40"/>
      <c r="N335" s="40"/>
      <c r="O335" s="40"/>
      <c r="P335" s="40"/>
    </row>
    <row r="336" spans="3:16" ht="39" customHeight="1">
      <c r="C336" s="63">
        <v>45950</v>
      </c>
      <c r="D336" s="35" t="s">
        <v>167</v>
      </c>
      <c r="E336" s="45" t="s">
        <v>168</v>
      </c>
      <c r="F336" s="46"/>
      <c r="G336" s="47">
        <v>3904.11</v>
      </c>
      <c r="H336" s="37">
        <f t="shared" si="5"/>
        <v>151552453.59</v>
      </c>
      <c r="I336" s="42"/>
      <c r="J336" s="43"/>
      <c r="K336" s="40"/>
      <c r="L336" s="40"/>
      <c r="M336" s="40"/>
      <c r="N336" s="40"/>
      <c r="O336" s="40"/>
      <c r="P336" s="40"/>
    </row>
    <row r="337" spans="3:16" ht="39" customHeight="1">
      <c r="C337" s="63">
        <v>45950</v>
      </c>
      <c r="D337" s="35" t="s">
        <v>169</v>
      </c>
      <c r="E337" s="45" t="s">
        <v>170</v>
      </c>
      <c r="F337" s="46"/>
      <c r="G337" s="47">
        <v>13770</v>
      </c>
      <c r="H337" s="37">
        <f t="shared" si="5"/>
        <v>151538683.59</v>
      </c>
      <c r="I337" s="42"/>
      <c r="J337" s="43"/>
      <c r="K337" s="40"/>
      <c r="L337" s="40"/>
      <c r="M337" s="40"/>
      <c r="N337" s="40"/>
      <c r="O337" s="40"/>
      <c r="P337" s="40"/>
    </row>
    <row r="338" spans="3:16" ht="39" customHeight="1">
      <c r="C338" s="44">
        <v>45950</v>
      </c>
      <c r="D338" s="35" t="s">
        <v>171</v>
      </c>
      <c r="E338" s="45" t="s">
        <v>172</v>
      </c>
      <c r="F338" s="46"/>
      <c r="G338" s="47">
        <v>60000</v>
      </c>
      <c r="H338" s="37">
        <f t="shared" si="5"/>
        <v>151478683.59</v>
      </c>
      <c r="I338" s="42"/>
      <c r="J338" s="43"/>
      <c r="K338" s="40"/>
      <c r="L338" s="40"/>
      <c r="M338" s="40"/>
      <c r="N338" s="40"/>
      <c r="O338" s="40"/>
      <c r="P338" s="40"/>
    </row>
    <row r="339" spans="3:16" ht="39" customHeight="1">
      <c r="C339" s="44">
        <v>45950</v>
      </c>
      <c r="D339" s="35" t="s">
        <v>173</v>
      </c>
      <c r="E339" s="45" t="s">
        <v>174</v>
      </c>
      <c r="F339" s="46"/>
      <c r="G339" s="47">
        <v>38364.769999999997</v>
      </c>
      <c r="H339" s="37">
        <f t="shared" si="5"/>
        <v>151440318.81999999</v>
      </c>
      <c r="I339" s="42"/>
      <c r="J339" s="43"/>
      <c r="K339" s="40"/>
      <c r="L339" s="40"/>
      <c r="M339" s="40"/>
      <c r="N339" s="40"/>
      <c r="O339" s="40"/>
      <c r="P339" s="40"/>
    </row>
    <row r="340" spans="3:16" ht="39" customHeight="1">
      <c r="C340" s="44">
        <v>45950</v>
      </c>
      <c r="D340" s="35" t="s">
        <v>175</v>
      </c>
      <c r="E340" s="45" t="s">
        <v>176</v>
      </c>
      <c r="F340" s="46"/>
      <c r="G340" s="47">
        <v>2403966.9300000002</v>
      </c>
      <c r="H340" s="37">
        <f t="shared" si="5"/>
        <v>149036351.88999999</v>
      </c>
      <c r="I340" s="42"/>
      <c r="J340" s="43"/>
      <c r="K340" s="40"/>
      <c r="L340" s="40"/>
      <c r="M340" s="40"/>
      <c r="N340" s="40"/>
      <c r="O340" s="40"/>
      <c r="P340" s="40"/>
    </row>
    <row r="341" spans="3:16" ht="39" customHeight="1">
      <c r="C341" s="44">
        <v>45950</v>
      </c>
      <c r="D341" s="35" t="s">
        <v>177</v>
      </c>
      <c r="E341" s="45" t="s">
        <v>178</v>
      </c>
      <c r="F341" s="46"/>
      <c r="G341" s="47">
        <v>11601387.32</v>
      </c>
      <c r="H341" s="37">
        <f t="shared" si="5"/>
        <v>137434964.56999999</v>
      </c>
      <c r="I341" s="42"/>
      <c r="J341" s="43"/>
      <c r="K341" s="40"/>
      <c r="L341" s="40"/>
      <c r="M341" s="40"/>
      <c r="N341" s="40"/>
      <c r="O341" s="40"/>
      <c r="P341" s="40"/>
    </row>
    <row r="342" spans="3:16" ht="26.25">
      <c r="C342" s="34">
        <v>45950</v>
      </c>
      <c r="D342" s="35" t="s">
        <v>179</v>
      </c>
      <c r="E342" s="36" t="s">
        <v>13</v>
      </c>
      <c r="F342" s="37">
        <v>42680</v>
      </c>
      <c r="G342" s="38"/>
      <c r="H342" s="37">
        <f t="shared" si="5"/>
        <v>137477644.56999999</v>
      </c>
      <c r="I342" s="42"/>
      <c r="J342" s="43"/>
      <c r="K342" s="40"/>
      <c r="L342" s="40"/>
      <c r="M342" s="40"/>
      <c r="N342" s="40"/>
      <c r="O342" s="40"/>
      <c r="P342" s="40"/>
    </row>
    <row r="343" spans="3:16" ht="26.25">
      <c r="C343" s="34">
        <v>45950</v>
      </c>
      <c r="D343" s="35">
        <v>240378168</v>
      </c>
      <c r="E343" s="36" t="s">
        <v>13</v>
      </c>
      <c r="F343" s="37">
        <v>1400</v>
      </c>
      <c r="G343" s="38"/>
      <c r="H343" s="37">
        <f t="shared" si="5"/>
        <v>137479044.56999999</v>
      </c>
      <c r="I343" s="42"/>
      <c r="J343" s="43"/>
      <c r="K343" s="40"/>
      <c r="L343" s="40"/>
      <c r="M343" s="40"/>
      <c r="N343" s="40"/>
      <c r="O343" s="40"/>
      <c r="P343" s="40"/>
    </row>
    <row r="344" spans="3:16" ht="26.25">
      <c r="C344" s="34">
        <v>45950</v>
      </c>
      <c r="D344" s="35">
        <v>5530020055</v>
      </c>
      <c r="E344" s="36" t="s">
        <v>13</v>
      </c>
      <c r="F344" s="37">
        <v>53800</v>
      </c>
      <c r="G344" s="38"/>
      <c r="H344" s="37">
        <f t="shared" si="5"/>
        <v>137532844.56999999</v>
      </c>
      <c r="I344" s="42"/>
      <c r="J344" s="43"/>
      <c r="K344" s="40"/>
      <c r="L344" s="40"/>
      <c r="M344" s="40"/>
      <c r="N344" s="40"/>
      <c r="O344" s="40"/>
      <c r="P344" s="40"/>
    </row>
    <row r="345" spans="3:16" ht="26.25">
      <c r="C345" s="34">
        <v>45950</v>
      </c>
      <c r="D345" s="35" t="s">
        <v>180</v>
      </c>
      <c r="E345" s="36" t="s">
        <v>13</v>
      </c>
      <c r="F345" s="37">
        <v>1000</v>
      </c>
      <c r="G345" s="38"/>
      <c r="H345" s="37">
        <f t="shared" si="5"/>
        <v>137533844.56999999</v>
      </c>
      <c r="I345" s="42"/>
      <c r="J345" s="43"/>
      <c r="K345" s="40"/>
      <c r="L345" s="40"/>
      <c r="M345" s="40"/>
      <c r="N345" s="40"/>
      <c r="O345" s="40"/>
      <c r="P345" s="40"/>
    </row>
    <row r="346" spans="3:16" ht="26.25">
      <c r="C346" s="34">
        <v>45950</v>
      </c>
      <c r="D346" s="35" t="s">
        <v>181</v>
      </c>
      <c r="E346" s="36" t="s">
        <v>13</v>
      </c>
      <c r="F346" s="37">
        <v>100</v>
      </c>
      <c r="G346" s="38"/>
      <c r="H346" s="37">
        <f t="shared" si="5"/>
        <v>137533944.56999999</v>
      </c>
      <c r="I346" s="42"/>
      <c r="J346" s="43"/>
      <c r="K346" s="40"/>
      <c r="L346" s="40"/>
      <c r="M346" s="40"/>
      <c r="N346" s="40"/>
      <c r="O346" s="40"/>
      <c r="P346" s="40"/>
    </row>
    <row r="347" spans="3:16" ht="26.25">
      <c r="C347" s="34">
        <v>45950</v>
      </c>
      <c r="D347" s="35" t="s">
        <v>182</v>
      </c>
      <c r="E347" s="36" t="s">
        <v>13</v>
      </c>
      <c r="F347" s="37">
        <v>247200</v>
      </c>
      <c r="G347" s="38"/>
      <c r="H347" s="37">
        <f t="shared" si="5"/>
        <v>137781144.56999999</v>
      </c>
      <c r="I347" s="42"/>
      <c r="J347" s="43"/>
      <c r="K347" s="40"/>
      <c r="L347" s="40"/>
      <c r="M347" s="40"/>
      <c r="N347" s="40"/>
      <c r="O347" s="40"/>
      <c r="P347" s="40"/>
    </row>
    <row r="348" spans="3:16" ht="26.25">
      <c r="C348" s="34">
        <v>45950</v>
      </c>
      <c r="D348" s="35" t="s">
        <v>183</v>
      </c>
      <c r="E348" s="36" t="s">
        <v>13</v>
      </c>
      <c r="F348" s="37">
        <v>5000</v>
      </c>
      <c r="G348" s="38"/>
      <c r="H348" s="37">
        <f t="shared" si="5"/>
        <v>137786144.56999999</v>
      </c>
      <c r="I348" s="42"/>
      <c r="J348" s="43"/>
      <c r="K348" s="40"/>
      <c r="L348" s="40"/>
      <c r="M348" s="40"/>
      <c r="N348" s="40"/>
      <c r="O348" s="40"/>
      <c r="P348" s="40"/>
    </row>
    <row r="349" spans="3:16" ht="26.25">
      <c r="C349" s="34">
        <v>45950</v>
      </c>
      <c r="D349" s="35" t="s">
        <v>184</v>
      </c>
      <c r="E349" s="36" t="s">
        <v>13</v>
      </c>
      <c r="F349" s="37">
        <v>223440</v>
      </c>
      <c r="G349" s="38"/>
      <c r="H349" s="37">
        <f t="shared" si="5"/>
        <v>138009584.56999999</v>
      </c>
      <c r="I349" s="42"/>
      <c r="J349" s="43"/>
      <c r="K349" s="40"/>
      <c r="L349" s="40"/>
      <c r="M349" s="40"/>
      <c r="N349" s="40"/>
      <c r="O349" s="40"/>
      <c r="P349" s="40"/>
    </row>
    <row r="350" spans="3:16" ht="26.25">
      <c r="C350" s="34">
        <v>45950</v>
      </c>
      <c r="D350" s="35">
        <v>5280020380</v>
      </c>
      <c r="E350" s="36" t="s">
        <v>13</v>
      </c>
      <c r="F350" s="37">
        <v>8900</v>
      </c>
      <c r="G350" s="38"/>
      <c r="H350" s="37">
        <f t="shared" si="5"/>
        <v>138018484.56999999</v>
      </c>
      <c r="I350" s="42"/>
      <c r="J350" s="43"/>
      <c r="K350" s="40"/>
      <c r="L350" s="40"/>
      <c r="M350" s="40"/>
      <c r="N350" s="40"/>
      <c r="O350" s="40"/>
      <c r="P350" s="40"/>
    </row>
    <row r="351" spans="3:16" ht="26.25">
      <c r="C351" s="34">
        <v>45950</v>
      </c>
      <c r="D351" s="35">
        <v>5280020383</v>
      </c>
      <c r="E351" s="36" t="s">
        <v>13</v>
      </c>
      <c r="F351" s="37">
        <v>7900</v>
      </c>
      <c r="G351" s="38"/>
      <c r="H351" s="37">
        <f t="shared" si="5"/>
        <v>138026384.56999999</v>
      </c>
      <c r="I351" s="42"/>
      <c r="J351" s="43"/>
      <c r="K351" s="40"/>
      <c r="L351" s="40"/>
      <c r="M351" s="40"/>
      <c r="N351" s="40"/>
      <c r="O351" s="40"/>
      <c r="P351" s="40"/>
    </row>
    <row r="352" spans="3:16" ht="26.25">
      <c r="C352" s="34">
        <v>45950</v>
      </c>
      <c r="D352" s="35">
        <v>5530050464</v>
      </c>
      <c r="E352" s="36" t="s">
        <v>13</v>
      </c>
      <c r="F352" s="37">
        <v>8550</v>
      </c>
      <c r="G352" s="38"/>
      <c r="H352" s="37">
        <f t="shared" si="5"/>
        <v>138034934.56999999</v>
      </c>
      <c r="I352" s="42"/>
      <c r="J352" s="43"/>
      <c r="K352" s="40"/>
      <c r="L352" s="40"/>
      <c r="M352" s="40"/>
      <c r="N352" s="40"/>
      <c r="O352" s="40"/>
      <c r="P352" s="40"/>
    </row>
    <row r="353" spans="3:16" ht="26.25">
      <c r="C353" s="34">
        <v>45950</v>
      </c>
      <c r="D353" s="35">
        <v>240386512</v>
      </c>
      <c r="E353" s="36" t="s">
        <v>13</v>
      </c>
      <c r="F353" s="37">
        <v>20000</v>
      </c>
      <c r="G353" s="38"/>
      <c r="H353" s="37">
        <f t="shared" si="5"/>
        <v>138054934.56999999</v>
      </c>
      <c r="I353" s="42"/>
      <c r="J353" s="43"/>
      <c r="K353" s="40"/>
      <c r="L353" s="40"/>
      <c r="M353" s="40"/>
      <c r="N353" s="40"/>
      <c r="O353" s="40"/>
      <c r="P353" s="40"/>
    </row>
    <row r="354" spans="3:16" ht="26.25">
      <c r="C354" s="34">
        <v>45950</v>
      </c>
      <c r="D354" s="35">
        <v>240386617</v>
      </c>
      <c r="E354" s="36" t="s">
        <v>13</v>
      </c>
      <c r="F354" s="37">
        <v>5000</v>
      </c>
      <c r="G354" s="38"/>
      <c r="H354" s="37">
        <f t="shared" si="5"/>
        <v>138059934.56999999</v>
      </c>
      <c r="I354" s="42"/>
      <c r="J354" s="43"/>
      <c r="K354" s="40"/>
      <c r="L354" s="40"/>
      <c r="M354" s="40"/>
      <c r="N354" s="40"/>
      <c r="O354" s="40"/>
      <c r="P354" s="40"/>
    </row>
    <row r="355" spans="3:16" ht="26.25">
      <c r="C355" s="34">
        <v>45950</v>
      </c>
      <c r="D355" s="35">
        <v>409177449</v>
      </c>
      <c r="E355" s="36" t="s">
        <v>13</v>
      </c>
      <c r="F355" s="37">
        <v>5000</v>
      </c>
      <c r="G355" s="38"/>
      <c r="H355" s="37">
        <f t="shared" si="5"/>
        <v>138064934.56999999</v>
      </c>
      <c r="I355" s="42"/>
      <c r="J355" s="43"/>
      <c r="K355" s="40"/>
      <c r="L355" s="40"/>
      <c r="M355" s="40"/>
      <c r="N355" s="40"/>
      <c r="O355" s="40"/>
      <c r="P355" s="40"/>
    </row>
    <row r="356" spans="3:16" ht="33.75" customHeight="1">
      <c r="C356" s="34">
        <v>45950</v>
      </c>
      <c r="D356" s="35">
        <v>240386683</v>
      </c>
      <c r="E356" s="36" t="s">
        <v>13</v>
      </c>
      <c r="F356" s="37">
        <v>5000</v>
      </c>
      <c r="G356" s="38"/>
      <c r="H356" s="37">
        <f t="shared" si="5"/>
        <v>138069934.56999999</v>
      </c>
      <c r="I356" s="42"/>
      <c r="J356" s="43"/>
      <c r="K356" s="40"/>
      <c r="L356" s="40"/>
      <c r="M356" s="40"/>
      <c r="N356" s="40"/>
      <c r="O356" s="40"/>
      <c r="P356" s="40"/>
    </row>
    <row r="357" spans="3:16" ht="26.25">
      <c r="C357" s="34">
        <v>45950</v>
      </c>
      <c r="D357" s="35">
        <v>1000030948</v>
      </c>
      <c r="E357" s="36" t="s">
        <v>13</v>
      </c>
      <c r="F357" s="37">
        <v>8000</v>
      </c>
      <c r="G357" s="38"/>
      <c r="H357" s="37">
        <f t="shared" si="5"/>
        <v>138077934.56999999</v>
      </c>
      <c r="I357" s="42"/>
      <c r="J357" s="43"/>
      <c r="K357" s="40"/>
      <c r="L357" s="40"/>
      <c r="M357" s="40"/>
      <c r="N357" s="40"/>
      <c r="O357" s="40"/>
      <c r="P357" s="40"/>
    </row>
    <row r="358" spans="3:16" ht="28.5" customHeight="1">
      <c r="C358" s="34">
        <v>45950</v>
      </c>
      <c r="D358" s="35">
        <v>1000030952</v>
      </c>
      <c r="E358" s="36" t="s">
        <v>13</v>
      </c>
      <c r="F358" s="37">
        <v>8000</v>
      </c>
      <c r="G358" s="38"/>
      <c r="H358" s="37">
        <f t="shared" si="5"/>
        <v>138085934.56999999</v>
      </c>
      <c r="I358" s="42"/>
      <c r="J358" s="43"/>
      <c r="K358" s="40"/>
      <c r="L358" s="40"/>
      <c r="M358" s="40"/>
      <c r="N358" s="40"/>
      <c r="O358" s="40"/>
      <c r="P358" s="40"/>
    </row>
    <row r="359" spans="3:16" ht="26.25">
      <c r="C359" s="34">
        <v>45950</v>
      </c>
      <c r="D359" s="35">
        <v>1000030955</v>
      </c>
      <c r="E359" s="36" t="s">
        <v>13</v>
      </c>
      <c r="F359" s="37">
        <v>8000</v>
      </c>
      <c r="G359" s="38"/>
      <c r="H359" s="37">
        <f t="shared" si="5"/>
        <v>138093934.56999999</v>
      </c>
      <c r="I359" s="42"/>
      <c r="J359" s="43"/>
      <c r="K359" s="40"/>
      <c r="L359" s="40"/>
      <c r="M359" s="40"/>
      <c r="N359" s="40"/>
      <c r="O359" s="40"/>
      <c r="P359" s="40"/>
    </row>
    <row r="360" spans="3:16" ht="26.25">
      <c r="C360" s="34">
        <v>45950</v>
      </c>
      <c r="D360" s="35">
        <v>1000030958</v>
      </c>
      <c r="E360" s="36" t="s">
        <v>13</v>
      </c>
      <c r="F360" s="37">
        <v>8000</v>
      </c>
      <c r="G360" s="38"/>
      <c r="H360" s="37">
        <f t="shared" si="5"/>
        <v>138101934.56999999</v>
      </c>
      <c r="I360" s="42"/>
      <c r="J360" s="43"/>
      <c r="K360" s="40"/>
      <c r="L360" s="40"/>
      <c r="M360" s="40"/>
      <c r="N360" s="40"/>
      <c r="O360" s="40"/>
      <c r="P360" s="40"/>
    </row>
    <row r="361" spans="3:16" ht="26.25">
      <c r="C361" s="34">
        <v>45950</v>
      </c>
      <c r="D361" s="35">
        <v>1000030961</v>
      </c>
      <c r="E361" s="36" t="s">
        <v>13</v>
      </c>
      <c r="F361" s="37">
        <v>8000</v>
      </c>
      <c r="G361" s="38"/>
      <c r="H361" s="37">
        <f t="shared" si="5"/>
        <v>138109934.56999999</v>
      </c>
      <c r="I361" s="42"/>
      <c r="J361" s="43"/>
      <c r="K361" s="40"/>
      <c r="L361" s="40"/>
      <c r="M361" s="40"/>
      <c r="N361" s="40"/>
      <c r="O361" s="40"/>
      <c r="P361" s="40"/>
    </row>
    <row r="362" spans="3:16" ht="26.25">
      <c r="C362" s="34">
        <v>45950</v>
      </c>
      <c r="D362" s="35">
        <v>1000030964</v>
      </c>
      <c r="E362" s="36" t="s">
        <v>13</v>
      </c>
      <c r="F362" s="37">
        <v>8000</v>
      </c>
      <c r="G362" s="38"/>
      <c r="H362" s="37">
        <f t="shared" si="5"/>
        <v>138117934.56999999</v>
      </c>
      <c r="I362" s="42"/>
      <c r="J362" s="43"/>
      <c r="K362" s="40"/>
      <c r="L362" s="40"/>
      <c r="M362" s="40"/>
      <c r="N362" s="40"/>
      <c r="O362" s="40"/>
      <c r="P362" s="40"/>
    </row>
    <row r="363" spans="3:16" ht="26.25">
      <c r="C363" s="34">
        <v>45950</v>
      </c>
      <c r="D363" s="35">
        <v>924038879</v>
      </c>
      <c r="E363" s="36" t="s">
        <v>13</v>
      </c>
      <c r="F363" s="37">
        <v>8400</v>
      </c>
      <c r="G363" s="38"/>
      <c r="H363" s="37">
        <f t="shared" si="5"/>
        <v>138126334.56999999</v>
      </c>
      <c r="I363" s="42"/>
      <c r="J363" s="43"/>
      <c r="K363" s="40"/>
      <c r="L363" s="40"/>
      <c r="M363" s="40"/>
      <c r="N363" s="40"/>
      <c r="O363" s="40"/>
      <c r="P363" s="40"/>
    </row>
    <row r="364" spans="3:16" ht="63" customHeight="1">
      <c r="C364" s="34">
        <v>45950</v>
      </c>
      <c r="D364" s="35">
        <v>62286</v>
      </c>
      <c r="E364" s="36" t="s">
        <v>14</v>
      </c>
      <c r="F364" s="37">
        <v>750</v>
      </c>
      <c r="G364" s="38"/>
      <c r="H364" s="37">
        <f t="shared" si="5"/>
        <v>138127084.56999999</v>
      </c>
      <c r="I364" s="42"/>
      <c r="J364" s="43"/>
      <c r="K364" s="40"/>
      <c r="L364" s="40"/>
      <c r="M364" s="40"/>
      <c r="N364" s="40"/>
      <c r="O364" s="40"/>
      <c r="P364" s="40"/>
    </row>
    <row r="365" spans="3:16" ht="63" customHeight="1">
      <c r="C365" s="34">
        <v>45950</v>
      </c>
      <c r="D365" s="35">
        <v>688485</v>
      </c>
      <c r="E365" s="36" t="s">
        <v>14</v>
      </c>
      <c r="F365" s="37">
        <v>2500</v>
      </c>
      <c r="G365" s="38"/>
      <c r="H365" s="37">
        <f t="shared" si="5"/>
        <v>138129584.56999999</v>
      </c>
      <c r="I365" s="42"/>
      <c r="J365" s="43"/>
      <c r="K365" s="40"/>
      <c r="L365" s="40"/>
      <c r="M365" s="40"/>
      <c r="N365" s="40"/>
      <c r="O365" s="40"/>
      <c r="P365" s="40"/>
    </row>
    <row r="366" spans="3:16" ht="63" customHeight="1">
      <c r="C366" s="34">
        <v>45950</v>
      </c>
      <c r="D366" s="35">
        <v>99636</v>
      </c>
      <c r="E366" s="36" t="s">
        <v>14</v>
      </c>
      <c r="F366" s="37">
        <v>3325</v>
      </c>
      <c r="G366" s="38"/>
      <c r="H366" s="37">
        <f t="shared" si="5"/>
        <v>138132909.56999999</v>
      </c>
      <c r="I366" s="42"/>
      <c r="J366" s="43"/>
      <c r="K366" s="40"/>
      <c r="L366" s="40"/>
      <c r="M366" s="40"/>
      <c r="N366" s="40"/>
      <c r="O366" s="40"/>
      <c r="P366" s="40"/>
    </row>
    <row r="367" spans="3:16" ht="78" customHeight="1">
      <c r="C367" s="44">
        <v>45950</v>
      </c>
      <c r="D367" s="35" t="s">
        <v>185</v>
      </c>
      <c r="E367" s="35" t="s">
        <v>186</v>
      </c>
      <c r="F367" s="37"/>
      <c r="G367" s="50">
        <v>15958.13</v>
      </c>
      <c r="H367" s="37">
        <f t="shared" si="5"/>
        <v>138116951.44</v>
      </c>
      <c r="I367" s="42"/>
      <c r="J367" s="43"/>
      <c r="K367" s="40"/>
      <c r="L367" s="40"/>
      <c r="M367" s="40"/>
      <c r="N367" s="40"/>
      <c r="O367" s="40"/>
      <c r="P367" s="40"/>
    </row>
    <row r="368" spans="3:16" ht="84.75" customHeight="1">
      <c r="C368" s="44">
        <v>45950</v>
      </c>
      <c r="D368" s="35" t="s">
        <v>187</v>
      </c>
      <c r="E368" s="35" t="s">
        <v>188</v>
      </c>
      <c r="F368" s="37"/>
      <c r="G368" s="50">
        <v>15129.83</v>
      </c>
      <c r="H368" s="37">
        <f t="shared" si="5"/>
        <v>138101821.60999998</v>
      </c>
      <c r="I368" s="42"/>
      <c r="J368" s="43"/>
      <c r="K368" s="40"/>
      <c r="L368" s="40"/>
      <c r="M368" s="40"/>
      <c r="N368" s="40"/>
      <c r="O368" s="40"/>
      <c r="P368" s="40"/>
    </row>
    <row r="369" spans="3:16" ht="26.25">
      <c r="C369" s="44">
        <v>45951</v>
      </c>
      <c r="D369" s="35" t="s">
        <v>189</v>
      </c>
      <c r="E369" s="45" t="s">
        <v>190</v>
      </c>
      <c r="F369" s="46"/>
      <c r="G369" s="47">
        <v>15395116.67</v>
      </c>
      <c r="H369" s="37">
        <f t="shared" si="5"/>
        <v>122706704.93999998</v>
      </c>
      <c r="I369" s="42"/>
      <c r="J369" s="43"/>
      <c r="K369" s="40"/>
      <c r="L369" s="40"/>
      <c r="M369" s="40"/>
      <c r="N369" s="40"/>
      <c r="O369" s="40"/>
      <c r="P369" s="40"/>
    </row>
    <row r="370" spans="3:16" ht="26.25">
      <c r="C370" s="44">
        <v>45951</v>
      </c>
      <c r="D370" s="35" t="s">
        <v>191</v>
      </c>
      <c r="E370" s="45" t="s">
        <v>190</v>
      </c>
      <c r="F370" s="46"/>
      <c r="G370" s="47">
        <v>783750</v>
      </c>
      <c r="H370" s="37">
        <f t="shared" si="5"/>
        <v>121922954.93999998</v>
      </c>
      <c r="I370" s="42"/>
      <c r="J370" s="43"/>
      <c r="K370" s="40"/>
      <c r="L370" s="40"/>
      <c r="M370" s="40"/>
      <c r="N370" s="40"/>
      <c r="O370" s="40"/>
      <c r="P370" s="40"/>
    </row>
    <row r="371" spans="3:16" ht="26.25">
      <c r="C371" s="34">
        <v>45951</v>
      </c>
      <c r="D371" s="35">
        <v>452400470177</v>
      </c>
      <c r="E371" s="36" t="s">
        <v>13</v>
      </c>
      <c r="F371" s="37">
        <v>140068</v>
      </c>
      <c r="G371" s="38"/>
      <c r="H371" s="37">
        <f t="shared" si="5"/>
        <v>122063022.93999998</v>
      </c>
      <c r="I371" s="42"/>
      <c r="J371" s="43"/>
      <c r="K371" s="40"/>
      <c r="L371" s="40"/>
      <c r="M371" s="40"/>
      <c r="N371" s="40"/>
      <c r="O371" s="40"/>
      <c r="P371" s="40"/>
    </row>
    <row r="372" spans="3:16" ht="26.25">
      <c r="C372" s="34">
        <v>45951</v>
      </c>
      <c r="D372" s="35">
        <v>240391409</v>
      </c>
      <c r="E372" s="36" t="s">
        <v>13</v>
      </c>
      <c r="F372" s="37">
        <v>8000</v>
      </c>
      <c r="G372" s="38"/>
      <c r="H372" s="37">
        <f t="shared" si="5"/>
        <v>122071022.93999998</v>
      </c>
      <c r="I372" s="42"/>
      <c r="J372" s="43"/>
      <c r="K372" s="40"/>
      <c r="L372" s="40"/>
      <c r="M372" s="40"/>
      <c r="N372" s="40"/>
      <c r="O372" s="40"/>
      <c r="P372" s="40"/>
    </row>
    <row r="373" spans="3:16" ht="26.25">
      <c r="C373" s="34">
        <v>45951</v>
      </c>
      <c r="D373" s="35">
        <v>409222341</v>
      </c>
      <c r="E373" s="36" t="s">
        <v>13</v>
      </c>
      <c r="F373" s="37">
        <v>6700</v>
      </c>
      <c r="G373" s="38"/>
      <c r="H373" s="37">
        <f t="shared" si="5"/>
        <v>122077722.93999998</v>
      </c>
      <c r="I373" s="42"/>
      <c r="J373" s="43"/>
      <c r="K373" s="40"/>
      <c r="L373" s="40"/>
      <c r="M373" s="40"/>
      <c r="N373" s="40"/>
      <c r="O373" s="40"/>
      <c r="P373" s="40"/>
    </row>
    <row r="374" spans="3:16" ht="26.25">
      <c r="C374" s="34">
        <v>45951</v>
      </c>
      <c r="D374" s="35">
        <v>452400540522</v>
      </c>
      <c r="E374" s="36" t="s">
        <v>13</v>
      </c>
      <c r="F374" s="37">
        <v>4200</v>
      </c>
      <c r="G374" s="38"/>
      <c r="H374" s="37">
        <f t="shared" si="5"/>
        <v>122081922.93999998</v>
      </c>
      <c r="I374" s="42"/>
      <c r="J374" s="43"/>
      <c r="K374" s="40"/>
      <c r="L374" s="40"/>
      <c r="M374" s="40"/>
      <c r="N374" s="40"/>
      <c r="O374" s="40"/>
      <c r="P374" s="40"/>
    </row>
    <row r="375" spans="3:16" ht="26.25">
      <c r="C375" s="34">
        <v>45951</v>
      </c>
      <c r="D375" s="35">
        <v>452400542773</v>
      </c>
      <c r="E375" s="36" t="s">
        <v>13</v>
      </c>
      <c r="F375" s="37">
        <v>65358</v>
      </c>
      <c r="G375" s="38"/>
      <c r="H375" s="37">
        <f t="shared" si="5"/>
        <v>122147280.93999998</v>
      </c>
      <c r="I375" s="42"/>
      <c r="J375" s="43"/>
      <c r="K375" s="40"/>
      <c r="L375" s="40"/>
      <c r="M375" s="40"/>
      <c r="N375" s="40"/>
      <c r="O375" s="40"/>
      <c r="P375" s="40"/>
    </row>
    <row r="376" spans="3:16" ht="26.25">
      <c r="C376" s="34">
        <v>45951</v>
      </c>
      <c r="D376" s="35">
        <v>452400542791</v>
      </c>
      <c r="E376" s="36" t="s">
        <v>13</v>
      </c>
      <c r="F376" s="37">
        <v>30700</v>
      </c>
      <c r="G376" s="38"/>
      <c r="H376" s="37">
        <f t="shared" si="5"/>
        <v>122177980.93999998</v>
      </c>
      <c r="I376" s="42"/>
      <c r="J376" s="43"/>
      <c r="K376" s="40"/>
      <c r="L376" s="40"/>
      <c r="M376" s="40"/>
      <c r="N376" s="40"/>
      <c r="O376" s="40"/>
      <c r="P376" s="40"/>
    </row>
    <row r="377" spans="3:16" ht="26.25">
      <c r="C377" s="34">
        <v>45951</v>
      </c>
      <c r="D377" s="35">
        <v>452400542808</v>
      </c>
      <c r="E377" s="36" t="s">
        <v>13</v>
      </c>
      <c r="F377" s="37">
        <v>61570</v>
      </c>
      <c r="G377" s="38"/>
      <c r="H377" s="37">
        <f t="shared" si="5"/>
        <v>122239550.93999998</v>
      </c>
      <c r="I377" s="42"/>
      <c r="J377" s="43"/>
      <c r="K377" s="40"/>
      <c r="L377" s="40"/>
      <c r="M377" s="40"/>
      <c r="N377" s="40"/>
      <c r="O377" s="40"/>
      <c r="P377" s="40"/>
    </row>
    <row r="378" spans="3:16" ht="26.25">
      <c r="C378" s="34">
        <v>45951</v>
      </c>
      <c r="D378" s="35">
        <v>452400542823</v>
      </c>
      <c r="E378" s="36" t="s">
        <v>13</v>
      </c>
      <c r="F378" s="37">
        <v>11900</v>
      </c>
      <c r="G378" s="38"/>
      <c r="H378" s="37">
        <f t="shared" si="5"/>
        <v>122251450.93999998</v>
      </c>
      <c r="I378" s="42"/>
      <c r="J378" s="43"/>
      <c r="K378" s="40"/>
      <c r="L378" s="40"/>
      <c r="M378" s="40"/>
      <c r="N378" s="40"/>
      <c r="O378" s="40"/>
      <c r="P378" s="40"/>
    </row>
    <row r="379" spans="3:16" ht="26.25">
      <c r="C379" s="34">
        <v>45951</v>
      </c>
      <c r="D379" s="35">
        <v>452400541967</v>
      </c>
      <c r="E379" s="36" t="s">
        <v>13</v>
      </c>
      <c r="F379" s="37">
        <v>18900</v>
      </c>
      <c r="G379" s="38"/>
      <c r="H379" s="37">
        <f t="shared" si="5"/>
        <v>122270350.93999998</v>
      </c>
      <c r="I379" s="42"/>
      <c r="J379" s="43"/>
      <c r="K379" s="40"/>
      <c r="L379" s="40"/>
      <c r="M379" s="40"/>
      <c r="N379" s="40"/>
      <c r="O379" s="40"/>
      <c r="P379" s="40"/>
    </row>
    <row r="380" spans="3:16" ht="26.25">
      <c r="C380" s="34">
        <v>45951</v>
      </c>
      <c r="D380" s="35">
        <v>452400541457</v>
      </c>
      <c r="E380" s="36" t="s">
        <v>13</v>
      </c>
      <c r="F380" s="37">
        <v>9800</v>
      </c>
      <c r="G380" s="38"/>
      <c r="H380" s="37">
        <f t="shared" si="5"/>
        <v>122280150.93999998</v>
      </c>
      <c r="I380" s="42"/>
      <c r="J380" s="43"/>
      <c r="K380" s="40"/>
      <c r="L380" s="40"/>
      <c r="M380" s="40"/>
      <c r="N380" s="40"/>
      <c r="O380" s="40"/>
      <c r="P380" s="40"/>
    </row>
    <row r="381" spans="3:16" ht="26.25">
      <c r="C381" s="34">
        <v>45951</v>
      </c>
      <c r="D381" s="35">
        <v>409227367</v>
      </c>
      <c r="E381" s="36" t="s">
        <v>13</v>
      </c>
      <c r="F381" s="37">
        <v>7800</v>
      </c>
      <c r="G381" s="38"/>
      <c r="H381" s="37">
        <f t="shared" si="5"/>
        <v>122287950.93999998</v>
      </c>
      <c r="I381" s="42"/>
      <c r="J381" s="43"/>
      <c r="K381" s="40"/>
      <c r="L381" s="40"/>
      <c r="M381" s="40"/>
      <c r="N381" s="40"/>
      <c r="O381" s="40"/>
      <c r="P381" s="40"/>
    </row>
    <row r="382" spans="3:16" ht="26.25">
      <c r="C382" s="34">
        <v>45951</v>
      </c>
      <c r="D382" s="35">
        <v>240392974</v>
      </c>
      <c r="E382" s="36" t="s">
        <v>13</v>
      </c>
      <c r="F382" s="37">
        <v>1600</v>
      </c>
      <c r="G382" s="38"/>
      <c r="H382" s="37">
        <f t="shared" si="5"/>
        <v>122289550.93999998</v>
      </c>
      <c r="I382" s="42"/>
      <c r="J382" s="43"/>
      <c r="K382" s="40"/>
      <c r="L382" s="40"/>
      <c r="M382" s="40"/>
      <c r="N382" s="40"/>
      <c r="O382" s="40"/>
      <c r="P382" s="40"/>
    </row>
    <row r="383" spans="3:16" ht="26.25">
      <c r="C383" s="34">
        <v>45951</v>
      </c>
      <c r="D383" s="35">
        <v>452400430006</v>
      </c>
      <c r="E383" s="36" t="s">
        <v>13</v>
      </c>
      <c r="F383" s="37">
        <v>21000</v>
      </c>
      <c r="G383" s="38"/>
      <c r="H383" s="37">
        <f t="shared" si="5"/>
        <v>122310550.93999998</v>
      </c>
      <c r="I383" s="42"/>
      <c r="J383" s="43"/>
      <c r="K383" s="40"/>
      <c r="L383" s="40"/>
      <c r="M383" s="40"/>
      <c r="N383" s="40"/>
      <c r="O383" s="40"/>
      <c r="P383" s="40"/>
    </row>
    <row r="384" spans="3:16" ht="31.5" customHeight="1">
      <c r="C384" s="34">
        <v>45951</v>
      </c>
      <c r="D384" s="35">
        <v>5280010252</v>
      </c>
      <c r="E384" s="36" t="s">
        <v>13</v>
      </c>
      <c r="F384" s="37">
        <v>42700</v>
      </c>
      <c r="G384" s="38"/>
      <c r="H384" s="37">
        <f t="shared" si="5"/>
        <v>122353250.93999998</v>
      </c>
      <c r="I384" s="42"/>
      <c r="J384" s="43"/>
      <c r="K384" s="40"/>
      <c r="L384" s="40"/>
      <c r="M384" s="40"/>
      <c r="N384" s="40"/>
      <c r="O384" s="40"/>
      <c r="P384" s="40"/>
    </row>
    <row r="385" spans="3:16" ht="26.25">
      <c r="C385" s="34">
        <v>45951</v>
      </c>
      <c r="D385" s="35">
        <v>5280010255</v>
      </c>
      <c r="E385" s="36" t="s">
        <v>13</v>
      </c>
      <c r="F385" s="37">
        <v>4900</v>
      </c>
      <c r="G385" s="38"/>
      <c r="H385" s="37">
        <f t="shared" si="5"/>
        <v>122358150.93999998</v>
      </c>
      <c r="I385" s="42"/>
      <c r="J385" s="43"/>
      <c r="K385" s="40"/>
      <c r="L385" s="40"/>
      <c r="M385" s="40"/>
      <c r="N385" s="40"/>
      <c r="O385" s="40"/>
      <c r="P385" s="40"/>
    </row>
    <row r="386" spans="3:16" ht="26.25">
      <c r="C386" s="34">
        <v>45951</v>
      </c>
      <c r="D386" s="35">
        <v>5530050284</v>
      </c>
      <c r="E386" s="36" t="s">
        <v>13</v>
      </c>
      <c r="F386" s="37">
        <v>18150</v>
      </c>
      <c r="G386" s="38"/>
      <c r="H386" s="37">
        <f t="shared" si="5"/>
        <v>122376300.93999998</v>
      </c>
      <c r="I386" s="42"/>
      <c r="J386" s="43"/>
      <c r="K386" s="40"/>
      <c r="L386" s="40"/>
      <c r="M386" s="40"/>
      <c r="N386" s="40"/>
      <c r="O386" s="40"/>
      <c r="P386" s="40"/>
    </row>
    <row r="387" spans="3:16" ht="26.25">
      <c r="C387" s="34">
        <v>45951</v>
      </c>
      <c r="D387" s="35">
        <v>240396202</v>
      </c>
      <c r="E387" s="36" t="s">
        <v>13</v>
      </c>
      <c r="F387" s="37">
        <v>8000</v>
      </c>
      <c r="G387" s="38"/>
      <c r="H387" s="37">
        <f t="shared" si="5"/>
        <v>122384300.93999998</v>
      </c>
      <c r="I387" s="42"/>
      <c r="J387" s="43"/>
      <c r="K387" s="40"/>
      <c r="L387" s="40"/>
      <c r="M387" s="40"/>
      <c r="N387" s="40"/>
      <c r="O387" s="40"/>
      <c r="P387" s="40"/>
    </row>
    <row r="388" spans="3:16" ht="26.25">
      <c r="C388" s="34">
        <v>45951</v>
      </c>
      <c r="D388" s="35">
        <v>5530040284</v>
      </c>
      <c r="E388" s="36" t="s">
        <v>13</v>
      </c>
      <c r="F388" s="37">
        <v>56500</v>
      </c>
      <c r="G388" s="38"/>
      <c r="H388" s="37">
        <f t="shared" si="5"/>
        <v>122440800.93999998</v>
      </c>
      <c r="I388" s="42"/>
      <c r="J388" s="43"/>
      <c r="K388" s="40"/>
      <c r="L388" s="40"/>
      <c r="M388" s="40"/>
      <c r="N388" s="40"/>
      <c r="O388" s="40"/>
      <c r="P388" s="40"/>
    </row>
    <row r="389" spans="3:16" ht="26.25">
      <c r="C389" s="34">
        <v>45951</v>
      </c>
      <c r="D389" s="35">
        <v>452400541167</v>
      </c>
      <c r="E389" s="36" t="s">
        <v>13</v>
      </c>
      <c r="F389" s="37">
        <v>8400</v>
      </c>
      <c r="G389" s="38"/>
      <c r="H389" s="37">
        <f t="shared" si="5"/>
        <v>122449200.93999998</v>
      </c>
      <c r="I389" s="42"/>
      <c r="J389" s="43"/>
      <c r="K389" s="40"/>
      <c r="L389" s="40"/>
      <c r="M389" s="40"/>
      <c r="N389" s="40"/>
      <c r="O389" s="40"/>
      <c r="P389" s="40"/>
    </row>
    <row r="390" spans="3:16" ht="26.25">
      <c r="C390" s="34">
        <v>45951</v>
      </c>
      <c r="D390" s="35">
        <v>452400545616</v>
      </c>
      <c r="E390" s="36" t="s">
        <v>13</v>
      </c>
      <c r="F390" s="37">
        <v>14025</v>
      </c>
      <c r="G390" s="38"/>
      <c r="H390" s="37">
        <f t="shared" si="5"/>
        <v>122463225.93999998</v>
      </c>
      <c r="I390" s="42"/>
      <c r="J390" s="43"/>
      <c r="K390" s="40"/>
      <c r="L390" s="40"/>
      <c r="M390" s="40"/>
      <c r="N390" s="40"/>
      <c r="O390" s="40"/>
      <c r="P390" s="40"/>
    </row>
    <row r="391" spans="3:16" ht="26.25">
      <c r="C391" s="34">
        <v>45951</v>
      </c>
      <c r="D391" s="35">
        <v>452400548902</v>
      </c>
      <c r="E391" s="36" t="s">
        <v>13</v>
      </c>
      <c r="F391" s="37">
        <v>158200</v>
      </c>
      <c r="G391" s="38"/>
      <c r="H391" s="37">
        <f t="shared" si="5"/>
        <v>122621425.93999998</v>
      </c>
      <c r="I391" s="42"/>
      <c r="J391" s="43"/>
      <c r="K391" s="40"/>
      <c r="L391" s="40"/>
      <c r="M391" s="40"/>
      <c r="N391" s="40"/>
      <c r="O391" s="40"/>
      <c r="P391" s="40"/>
    </row>
    <row r="392" spans="3:16" ht="26.25">
      <c r="C392" s="34">
        <v>45951</v>
      </c>
      <c r="D392" s="35">
        <v>452400544508</v>
      </c>
      <c r="E392" s="36" t="s">
        <v>13</v>
      </c>
      <c r="F392" s="37">
        <v>17945</v>
      </c>
      <c r="G392" s="38"/>
      <c r="H392" s="37">
        <f t="shared" si="5"/>
        <v>122639370.93999998</v>
      </c>
      <c r="I392" s="42"/>
      <c r="J392" s="43"/>
      <c r="K392" s="40"/>
      <c r="L392" s="40"/>
      <c r="M392" s="40"/>
      <c r="N392" s="40"/>
      <c r="O392" s="40"/>
      <c r="P392" s="40"/>
    </row>
    <row r="393" spans="3:16" ht="26.25">
      <c r="C393" s="34">
        <v>45951</v>
      </c>
      <c r="D393" s="35">
        <v>240396486</v>
      </c>
      <c r="E393" s="36" t="s">
        <v>13</v>
      </c>
      <c r="F393" s="37">
        <v>15000</v>
      </c>
      <c r="G393" s="38"/>
      <c r="H393" s="37">
        <f t="shared" si="5"/>
        <v>122654370.93999998</v>
      </c>
      <c r="I393" s="42"/>
      <c r="J393" s="43"/>
      <c r="K393" s="40"/>
      <c r="L393" s="40"/>
      <c r="M393" s="40"/>
      <c r="N393" s="40"/>
      <c r="O393" s="40"/>
      <c r="P393" s="40"/>
    </row>
    <row r="394" spans="3:16" ht="26.25">
      <c r="C394" s="34">
        <v>45951</v>
      </c>
      <c r="D394" s="35">
        <v>409276857</v>
      </c>
      <c r="E394" s="36" t="s">
        <v>13</v>
      </c>
      <c r="F394" s="37">
        <v>3850</v>
      </c>
      <c r="G394" s="38"/>
      <c r="H394" s="37">
        <f t="shared" si="5"/>
        <v>122658220.93999998</v>
      </c>
      <c r="I394" s="42"/>
      <c r="J394" s="43"/>
      <c r="K394" s="40"/>
      <c r="L394" s="40"/>
      <c r="M394" s="40"/>
      <c r="N394" s="40"/>
      <c r="O394" s="40"/>
      <c r="P394" s="40"/>
    </row>
    <row r="395" spans="3:16" ht="54" customHeight="1">
      <c r="C395" s="34">
        <v>45951</v>
      </c>
      <c r="D395" s="35">
        <v>112058</v>
      </c>
      <c r="E395" s="36" t="s">
        <v>14</v>
      </c>
      <c r="F395" s="37">
        <v>1050</v>
      </c>
      <c r="G395" s="38"/>
      <c r="H395" s="37">
        <f t="shared" si="5"/>
        <v>122659270.93999998</v>
      </c>
      <c r="I395" s="42"/>
      <c r="J395" s="43"/>
      <c r="K395" s="40"/>
      <c r="L395" s="40"/>
      <c r="M395" s="40"/>
      <c r="N395" s="40"/>
      <c r="O395" s="40"/>
      <c r="P395" s="40"/>
    </row>
    <row r="396" spans="3:16" ht="26.25">
      <c r="C396" s="44">
        <v>45952</v>
      </c>
      <c r="D396" s="35" t="s">
        <v>192</v>
      </c>
      <c r="E396" s="45" t="s">
        <v>16</v>
      </c>
      <c r="F396" s="46"/>
      <c r="G396" s="47">
        <v>26890.89</v>
      </c>
      <c r="H396" s="37">
        <f t="shared" si="5"/>
        <v>122632380.04999998</v>
      </c>
      <c r="I396" s="42"/>
      <c r="J396" s="43"/>
      <c r="K396" s="40"/>
      <c r="L396" s="40"/>
      <c r="M396" s="40"/>
      <c r="N396" s="40"/>
      <c r="O396" s="40"/>
      <c r="P396" s="40"/>
    </row>
    <row r="397" spans="3:16" ht="26.25">
      <c r="C397" s="44">
        <v>45952</v>
      </c>
      <c r="D397" s="35" t="s">
        <v>193</v>
      </c>
      <c r="E397" s="45" t="s">
        <v>194</v>
      </c>
      <c r="F397" s="46"/>
      <c r="G397" s="47">
        <v>13720</v>
      </c>
      <c r="H397" s="37">
        <f t="shared" si="5"/>
        <v>122618660.04999998</v>
      </c>
      <c r="I397" s="42"/>
      <c r="J397" s="43"/>
      <c r="K397" s="40"/>
      <c r="L397" s="40"/>
      <c r="M397" s="40"/>
      <c r="N397" s="40"/>
      <c r="O397" s="40"/>
      <c r="P397" s="40"/>
    </row>
    <row r="398" spans="3:16" ht="26.25">
      <c r="C398" s="44">
        <v>45952</v>
      </c>
      <c r="D398" s="35" t="s">
        <v>195</v>
      </c>
      <c r="E398" s="45" t="s">
        <v>196</v>
      </c>
      <c r="F398" s="46"/>
      <c r="G398" s="47">
        <v>5040</v>
      </c>
      <c r="H398" s="37">
        <f t="shared" ref="H398:H461" si="6">+H397+F398-G398</f>
        <v>122613620.04999998</v>
      </c>
      <c r="I398" s="42"/>
      <c r="J398" s="43"/>
      <c r="K398" s="40"/>
      <c r="L398" s="40"/>
      <c r="M398" s="40"/>
      <c r="N398" s="40"/>
      <c r="O398" s="40"/>
      <c r="P398" s="40"/>
    </row>
    <row r="399" spans="3:16" ht="26.25">
      <c r="C399" s="44">
        <v>45952</v>
      </c>
      <c r="D399" s="35" t="s">
        <v>197</v>
      </c>
      <c r="E399" s="45" t="s">
        <v>147</v>
      </c>
      <c r="F399" s="46"/>
      <c r="G399" s="47">
        <v>81387.5</v>
      </c>
      <c r="H399" s="37">
        <f t="shared" si="6"/>
        <v>122532232.54999998</v>
      </c>
      <c r="I399" s="42"/>
      <c r="J399" s="43"/>
      <c r="K399" s="40"/>
      <c r="L399" s="40"/>
      <c r="M399" s="40"/>
      <c r="N399" s="40"/>
      <c r="O399" s="40"/>
      <c r="P399" s="40"/>
    </row>
    <row r="400" spans="3:16" ht="26.25">
      <c r="C400" s="44">
        <v>45952</v>
      </c>
      <c r="D400" s="35" t="s">
        <v>198</v>
      </c>
      <c r="E400" s="45" t="s">
        <v>147</v>
      </c>
      <c r="F400" s="46"/>
      <c r="G400" s="47">
        <v>22648.13</v>
      </c>
      <c r="H400" s="37">
        <f t="shared" si="6"/>
        <v>122509584.41999999</v>
      </c>
      <c r="I400" s="42"/>
      <c r="J400" s="43"/>
      <c r="K400" s="40"/>
      <c r="L400" s="40"/>
      <c r="M400" s="40"/>
      <c r="N400" s="40"/>
      <c r="O400" s="40"/>
      <c r="P400" s="40"/>
    </row>
    <row r="401" spans="3:16" ht="26.25">
      <c r="C401" s="44">
        <v>45952</v>
      </c>
      <c r="D401" s="35" t="s">
        <v>199</v>
      </c>
      <c r="E401" s="45" t="s">
        <v>196</v>
      </c>
      <c r="F401" s="46"/>
      <c r="G401" s="47">
        <v>75694.5</v>
      </c>
      <c r="H401" s="37">
        <f t="shared" si="6"/>
        <v>122433889.91999999</v>
      </c>
      <c r="I401" s="42"/>
      <c r="J401" s="43"/>
      <c r="K401" s="40"/>
      <c r="L401" s="40"/>
      <c r="M401" s="40"/>
      <c r="N401" s="40"/>
      <c r="O401" s="40"/>
      <c r="P401" s="40"/>
    </row>
    <row r="402" spans="3:16" ht="26.25">
      <c r="C402" s="44">
        <v>45952</v>
      </c>
      <c r="D402" s="35" t="s">
        <v>200</v>
      </c>
      <c r="E402" s="45" t="s">
        <v>147</v>
      </c>
      <c r="F402" s="46"/>
      <c r="G402" s="47">
        <v>53845</v>
      </c>
      <c r="H402" s="37">
        <f t="shared" si="6"/>
        <v>122380044.91999999</v>
      </c>
      <c r="I402" s="42"/>
      <c r="J402" s="43"/>
      <c r="K402" s="40"/>
      <c r="L402" s="40"/>
      <c r="M402" s="40"/>
      <c r="N402" s="40"/>
      <c r="O402" s="40"/>
      <c r="P402" s="40"/>
    </row>
    <row r="403" spans="3:16" ht="26.25">
      <c r="C403" s="44">
        <v>45952</v>
      </c>
      <c r="D403" s="35" t="s">
        <v>201</v>
      </c>
      <c r="E403" s="45" t="s">
        <v>147</v>
      </c>
      <c r="F403" s="46"/>
      <c r="G403" s="47">
        <v>75694.5</v>
      </c>
      <c r="H403" s="37">
        <f t="shared" si="6"/>
        <v>122304350.41999999</v>
      </c>
      <c r="I403" s="42"/>
      <c r="J403" s="43"/>
      <c r="K403" s="40"/>
      <c r="L403" s="40"/>
      <c r="M403" s="40"/>
      <c r="N403" s="40"/>
      <c r="O403" s="40"/>
      <c r="P403" s="40"/>
    </row>
    <row r="404" spans="3:16" ht="26.25">
      <c r="C404" s="44">
        <v>45952</v>
      </c>
      <c r="D404" s="35" t="s">
        <v>202</v>
      </c>
      <c r="E404" s="45" t="s">
        <v>147</v>
      </c>
      <c r="F404" s="46"/>
      <c r="G404" s="47">
        <v>32587.52</v>
      </c>
      <c r="H404" s="37">
        <f t="shared" si="6"/>
        <v>122271762.89999999</v>
      </c>
      <c r="I404" s="42"/>
      <c r="J404" s="43"/>
      <c r="K404" s="40"/>
      <c r="L404" s="40"/>
      <c r="M404" s="40"/>
      <c r="N404" s="40"/>
      <c r="O404" s="40"/>
      <c r="P404" s="40"/>
    </row>
    <row r="405" spans="3:16" ht="26.25">
      <c r="C405" s="44">
        <v>45952</v>
      </c>
      <c r="D405" s="35" t="s">
        <v>203</v>
      </c>
      <c r="E405" s="45" t="s">
        <v>204</v>
      </c>
      <c r="F405" s="46"/>
      <c r="G405" s="47">
        <v>667698.57999999996</v>
      </c>
      <c r="H405" s="37">
        <f t="shared" si="6"/>
        <v>121604064.31999999</v>
      </c>
      <c r="I405" s="42"/>
      <c r="J405" s="43"/>
      <c r="K405" s="40"/>
      <c r="L405" s="40"/>
      <c r="M405" s="40"/>
      <c r="N405" s="40"/>
      <c r="O405" s="40"/>
      <c r="P405" s="40"/>
    </row>
    <row r="406" spans="3:16" ht="26.25">
      <c r="C406" s="34">
        <v>45952</v>
      </c>
      <c r="D406" s="35" t="s">
        <v>205</v>
      </c>
      <c r="E406" s="36" t="s">
        <v>18</v>
      </c>
      <c r="F406" s="46"/>
      <c r="G406" s="47">
        <v>33479.65</v>
      </c>
      <c r="H406" s="37">
        <f t="shared" si="6"/>
        <v>121570584.66999999</v>
      </c>
      <c r="I406" s="42"/>
      <c r="J406" s="43"/>
      <c r="K406" s="40"/>
      <c r="L406" s="40"/>
      <c r="M406" s="40"/>
      <c r="N406" s="40"/>
      <c r="O406" s="40"/>
      <c r="P406" s="40"/>
    </row>
    <row r="407" spans="3:16" ht="51" customHeight="1">
      <c r="C407" s="44">
        <v>45952</v>
      </c>
      <c r="D407" s="35" t="s">
        <v>206</v>
      </c>
      <c r="E407" s="45" t="s">
        <v>207</v>
      </c>
      <c r="F407" s="46"/>
      <c r="G407" s="47">
        <v>1000.8</v>
      </c>
      <c r="H407" s="37">
        <f t="shared" si="6"/>
        <v>121569583.86999999</v>
      </c>
      <c r="I407" s="42"/>
      <c r="J407" s="43"/>
      <c r="K407" s="40"/>
      <c r="L407" s="40"/>
      <c r="M407" s="40"/>
      <c r="N407" s="40"/>
      <c r="O407" s="40"/>
      <c r="P407" s="40"/>
    </row>
    <row r="408" spans="3:16" ht="26.25">
      <c r="C408" s="34">
        <v>45952</v>
      </c>
      <c r="D408" s="35">
        <v>452400470185</v>
      </c>
      <c r="E408" s="36" t="s">
        <v>13</v>
      </c>
      <c r="F408" s="37">
        <v>48500</v>
      </c>
      <c r="G408" s="38"/>
      <c r="H408" s="37">
        <f t="shared" si="6"/>
        <v>121618083.86999999</v>
      </c>
      <c r="I408" s="42"/>
      <c r="J408" s="43"/>
      <c r="K408" s="40"/>
      <c r="L408" s="40"/>
      <c r="M408" s="40"/>
      <c r="N408" s="40"/>
      <c r="O408" s="40"/>
      <c r="P408" s="40"/>
    </row>
    <row r="409" spans="3:16" ht="26.25">
      <c r="C409" s="34">
        <v>45952</v>
      </c>
      <c r="D409" s="35">
        <v>409331849</v>
      </c>
      <c r="E409" s="36" t="s">
        <v>13</v>
      </c>
      <c r="F409" s="37">
        <v>6700</v>
      </c>
      <c r="G409" s="38"/>
      <c r="H409" s="37">
        <f t="shared" si="6"/>
        <v>121624783.86999999</v>
      </c>
      <c r="I409" s="42"/>
      <c r="J409" s="43"/>
      <c r="K409" s="40"/>
      <c r="L409" s="40"/>
      <c r="M409" s="40"/>
      <c r="N409" s="40"/>
      <c r="O409" s="40"/>
      <c r="P409" s="40"/>
    </row>
    <row r="410" spans="3:16" ht="26.25">
      <c r="C410" s="34">
        <v>45952</v>
      </c>
      <c r="D410" s="35">
        <v>409335018</v>
      </c>
      <c r="E410" s="36" t="s">
        <v>13</v>
      </c>
      <c r="F410" s="37">
        <v>300000</v>
      </c>
      <c r="G410" s="38"/>
      <c r="H410" s="37">
        <f t="shared" si="6"/>
        <v>121924783.86999999</v>
      </c>
      <c r="I410" s="42"/>
      <c r="J410" s="43"/>
      <c r="K410" s="40"/>
      <c r="L410" s="40"/>
      <c r="M410" s="40"/>
      <c r="N410" s="40"/>
      <c r="O410" s="40"/>
      <c r="P410" s="40"/>
    </row>
    <row r="411" spans="3:16" ht="26.25">
      <c r="C411" s="34">
        <v>45952</v>
      </c>
      <c r="D411" s="35">
        <v>452400430005</v>
      </c>
      <c r="E411" s="36" t="s">
        <v>13</v>
      </c>
      <c r="F411" s="37">
        <v>100</v>
      </c>
      <c r="G411" s="38"/>
      <c r="H411" s="37">
        <f t="shared" si="6"/>
        <v>121924883.86999999</v>
      </c>
      <c r="I411" s="42"/>
      <c r="J411" s="43"/>
      <c r="K411" s="40"/>
      <c r="L411" s="40"/>
      <c r="M411" s="40"/>
      <c r="N411" s="40"/>
      <c r="O411" s="40"/>
      <c r="P411" s="40"/>
    </row>
    <row r="412" spans="3:16" ht="26.25">
      <c r="C412" s="34">
        <v>45952</v>
      </c>
      <c r="D412" s="35">
        <v>409339175</v>
      </c>
      <c r="E412" s="36" t="s">
        <v>13</v>
      </c>
      <c r="F412" s="37">
        <v>8000</v>
      </c>
      <c r="G412" s="38"/>
      <c r="H412" s="37">
        <f t="shared" si="6"/>
        <v>121932883.86999999</v>
      </c>
      <c r="I412" s="42"/>
      <c r="J412" s="43"/>
      <c r="K412" s="40"/>
      <c r="L412" s="40"/>
      <c r="M412" s="40"/>
      <c r="N412" s="40"/>
      <c r="O412" s="40"/>
      <c r="P412" s="40"/>
    </row>
    <row r="413" spans="3:16" ht="26.25">
      <c r="C413" s="34">
        <v>45952</v>
      </c>
      <c r="D413" s="35">
        <v>5530040246</v>
      </c>
      <c r="E413" s="36" t="s">
        <v>13</v>
      </c>
      <c r="F413" s="37">
        <v>15800</v>
      </c>
      <c r="G413" s="38"/>
      <c r="H413" s="37">
        <f t="shared" si="6"/>
        <v>121948683.86999999</v>
      </c>
      <c r="I413" s="42"/>
      <c r="J413" s="43"/>
      <c r="K413" s="40"/>
      <c r="L413" s="40"/>
      <c r="M413" s="40"/>
      <c r="N413" s="40"/>
      <c r="O413" s="40"/>
      <c r="P413" s="40"/>
    </row>
    <row r="414" spans="3:16" ht="26.25">
      <c r="C414" s="34">
        <v>45952</v>
      </c>
      <c r="D414" s="35">
        <v>409349458</v>
      </c>
      <c r="E414" s="36" t="s">
        <v>13</v>
      </c>
      <c r="F414" s="37">
        <v>3000</v>
      </c>
      <c r="G414" s="38"/>
      <c r="H414" s="37">
        <f t="shared" si="6"/>
        <v>121951683.86999999</v>
      </c>
      <c r="I414" s="42"/>
      <c r="J414" s="43"/>
      <c r="K414" s="40"/>
      <c r="L414" s="40"/>
      <c r="M414" s="40"/>
      <c r="N414" s="40"/>
      <c r="O414" s="40"/>
      <c r="P414" s="40"/>
    </row>
    <row r="415" spans="3:16" ht="26.25">
      <c r="C415" s="34">
        <v>45952</v>
      </c>
      <c r="D415" s="35">
        <v>452400546974</v>
      </c>
      <c r="E415" s="36" t="s">
        <v>13</v>
      </c>
      <c r="F415" s="37">
        <v>70725</v>
      </c>
      <c r="G415" s="38"/>
      <c r="H415" s="37">
        <f t="shared" si="6"/>
        <v>122022408.86999999</v>
      </c>
      <c r="I415" s="42"/>
      <c r="J415" s="43"/>
      <c r="K415" s="40"/>
      <c r="L415" s="40"/>
      <c r="M415" s="40"/>
      <c r="N415" s="40"/>
      <c r="O415" s="40"/>
      <c r="P415" s="40"/>
    </row>
    <row r="416" spans="3:16" ht="26.25">
      <c r="C416" s="34">
        <v>45952</v>
      </c>
      <c r="D416" s="35">
        <v>452400543313</v>
      </c>
      <c r="E416" s="36" t="s">
        <v>13</v>
      </c>
      <c r="F416" s="37">
        <v>640</v>
      </c>
      <c r="G416" s="38"/>
      <c r="H416" s="37">
        <f t="shared" si="6"/>
        <v>122023048.86999999</v>
      </c>
      <c r="I416" s="42"/>
      <c r="J416" s="43"/>
      <c r="K416" s="40"/>
      <c r="L416" s="40"/>
      <c r="M416" s="40"/>
      <c r="N416" s="40"/>
      <c r="O416" s="40"/>
      <c r="P416" s="40"/>
    </row>
    <row r="417" spans="3:16" ht="26.25">
      <c r="C417" s="34">
        <v>45952</v>
      </c>
      <c r="D417" s="35">
        <v>240407326</v>
      </c>
      <c r="E417" s="36" t="s">
        <v>13</v>
      </c>
      <c r="F417" s="37">
        <v>8000</v>
      </c>
      <c r="G417" s="38"/>
      <c r="H417" s="37">
        <f t="shared" si="6"/>
        <v>122031048.86999999</v>
      </c>
      <c r="I417" s="42"/>
      <c r="J417" s="43"/>
      <c r="K417" s="40"/>
      <c r="L417" s="40"/>
      <c r="M417" s="40"/>
      <c r="N417" s="40"/>
      <c r="O417" s="40"/>
      <c r="P417" s="40"/>
    </row>
    <row r="418" spans="3:16" ht="66.75" customHeight="1">
      <c r="C418" s="34">
        <v>45952</v>
      </c>
      <c r="D418" s="35">
        <v>832348</v>
      </c>
      <c r="E418" s="36" t="s">
        <v>14</v>
      </c>
      <c r="F418" s="37">
        <v>675</v>
      </c>
      <c r="G418" s="38"/>
      <c r="H418" s="37">
        <f t="shared" si="6"/>
        <v>122031723.86999999</v>
      </c>
      <c r="I418" s="42"/>
      <c r="J418" s="43"/>
      <c r="K418" s="40"/>
      <c r="L418" s="40"/>
      <c r="M418" s="40"/>
      <c r="N418" s="40"/>
      <c r="O418" s="40"/>
      <c r="P418" s="40"/>
    </row>
    <row r="419" spans="3:16" ht="66.75" customHeight="1">
      <c r="C419" s="34">
        <v>45952</v>
      </c>
      <c r="D419" s="35">
        <v>382127</v>
      </c>
      <c r="E419" s="36" t="s">
        <v>14</v>
      </c>
      <c r="F419" s="37">
        <v>2500</v>
      </c>
      <c r="G419" s="38"/>
      <c r="H419" s="37">
        <f t="shared" si="6"/>
        <v>122034223.86999999</v>
      </c>
      <c r="I419" s="42"/>
      <c r="J419" s="43"/>
      <c r="K419" s="40"/>
      <c r="L419" s="40"/>
      <c r="M419" s="40"/>
      <c r="N419" s="40"/>
      <c r="O419" s="40"/>
      <c r="P419" s="40"/>
    </row>
    <row r="420" spans="3:16" ht="66.75" customHeight="1">
      <c r="C420" s="34">
        <v>45952</v>
      </c>
      <c r="D420" s="35">
        <v>202250085728552</v>
      </c>
      <c r="E420" s="36" t="s">
        <v>208</v>
      </c>
      <c r="F420" s="37">
        <v>48000</v>
      </c>
      <c r="G420" s="38"/>
      <c r="H420" s="37">
        <f t="shared" si="6"/>
        <v>122082223.86999999</v>
      </c>
      <c r="I420" s="42"/>
      <c r="J420" s="43"/>
      <c r="K420" s="40"/>
      <c r="L420" s="40"/>
      <c r="M420" s="40"/>
      <c r="N420" s="40"/>
      <c r="O420" s="40"/>
      <c r="P420" s="40"/>
    </row>
    <row r="421" spans="3:16" ht="79.5" customHeight="1">
      <c r="C421" s="44">
        <v>45953</v>
      </c>
      <c r="D421" s="35" t="s">
        <v>209</v>
      </c>
      <c r="E421" s="35" t="s">
        <v>210</v>
      </c>
      <c r="F421" s="46"/>
      <c r="G421" s="47">
        <v>28144.959999999999</v>
      </c>
      <c r="H421" s="37">
        <f t="shared" si="6"/>
        <v>122054078.91</v>
      </c>
      <c r="I421" s="42"/>
      <c r="J421" s="43"/>
      <c r="K421" s="40"/>
      <c r="L421" s="40"/>
      <c r="M421" s="40"/>
      <c r="N421" s="40"/>
      <c r="O421" s="40"/>
      <c r="P421" s="40"/>
    </row>
    <row r="422" spans="3:16" ht="26.25">
      <c r="C422" s="34">
        <v>45953</v>
      </c>
      <c r="D422" s="35">
        <v>452400470161</v>
      </c>
      <c r="E422" s="36" t="s">
        <v>13</v>
      </c>
      <c r="F422" s="37">
        <v>41322</v>
      </c>
      <c r="G422" s="38"/>
      <c r="H422" s="37">
        <f t="shared" si="6"/>
        <v>122095400.91</v>
      </c>
      <c r="I422" s="42"/>
      <c r="J422" s="43"/>
      <c r="K422" s="40"/>
      <c r="L422" s="40"/>
      <c r="M422" s="40"/>
      <c r="N422" s="40"/>
      <c r="O422" s="40"/>
      <c r="P422" s="40"/>
    </row>
    <row r="423" spans="3:16" ht="26.25">
      <c r="C423" s="34">
        <v>45953</v>
      </c>
      <c r="D423" s="35">
        <v>409394637</v>
      </c>
      <c r="E423" s="36" t="s">
        <v>13</v>
      </c>
      <c r="F423" s="61">
        <v>5000</v>
      </c>
      <c r="G423" s="38"/>
      <c r="H423" s="37">
        <f t="shared" si="6"/>
        <v>122100400.91</v>
      </c>
      <c r="I423" s="42"/>
      <c r="J423" s="43"/>
      <c r="K423" s="40"/>
      <c r="L423" s="40"/>
      <c r="M423" s="40"/>
      <c r="N423" s="40"/>
      <c r="O423" s="40"/>
      <c r="P423" s="40"/>
    </row>
    <row r="424" spans="3:16" ht="26.25">
      <c r="C424" s="34">
        <v>45953</v>
      </c>
      <c r="D424" s="35">
        <v>452400547173</v>
      </c>
      <c r="E424" s="36" t="s">
        <v>13</v>
      </c>
      <c r="F424" s="37">
        <v>68600</v>
      </c>
      <c r="G424" s="38"/>
      <c r="H424" s="37">
        <f t="shared" si="6"/>
        <v>122169000.91</v>
      </c>
      <c r="I424" s="42"/>
      <c r="J424" s="43"/>
      <c r="K424" s="40"/>
      <c r="L424" s="40"/>
      <c r="M424" s="40"/>
      <c r="N424" s="40"/>
      <c r="O424" s="40"/>
      <c r="P424" s="40"/>
    </row>
    <row r="425" spans="3:16" ht="55.5" customHeight="1">
      <c r="C425" s="34">
        <v>45953</v>
      </c>
      <c r="D425" s="35">
        <v>55815</v>
      </c>
      <c r="E425" s="36" t="s">
        <v>14</v>
      </c>
      <c r="F425" s="37">
        <v>825</v>
      </c>
      <c r="G425" s="38"/>
      <c r="H425" s="37">
        <f t="shared" si="6"/>
        <v>122169825.91</v>
      </c>
      <c r="I425" s="42"/>
      <c r="J425" s="43"/>
      <c r="K425" s="40"/>
      <c r="L425" s="40"/>
      <c r="M425" s="40"/>
      <c r="N425" s="40"/>
      <c r="O425" s="40"/>
      <c r="P425" s="40"/>
    </row>
    <row r="426" spans="3:16" ht="60.75" customHeight="1">
      <c r="C426" s="44">
        <v>45954</v>
      </c>
      <c r="D426" s="35" t="s">
        <v>211</v>
      </c>
      <c r="E426" s="45" t="s">
        <v>145</v>
      </c>
      <c r="F426" s="46"/>
      <c r="G426" s="47">
        <v>90270</v>
      </c>
      <c r="H426" s="37">
        <f t="shared" si="6"/>
        <v>122079555.91</v>
      </c>
      <c r="I426" s="42"/>
      <c r="J426" s="43"/>
      <c r="K426" s="40"/>
      <c r="L426" s="40"/>
      <c r="M426" s="40"/>
      <c r="N426" s="40"/>
      <c r="O426" s="40"/>
      <c r="P426" s="40"/>
    </row>
    <row r="427" spans="3:16" ht="60.75" customHeight="1">
      <c r="C427" s="44">
        <v>45954</v>
      </c>
      <c r="D427" s="35" t="s">
        <v>212</v>
      </c>
      <c r="E427" s="45" t="s">
        <v>213</v>
      </c>
      <c r="F427" s="46"/>
      <c r="G427" s="47">
        <v>121540</v>
      </c>
      <c r="H427" s="37">
        <f t="shared" si="6"/>
        <v>121958015.91</v>
      </c>
      <c r="I427" s="42"/>
      <c r="J427" s="43"/>
      <c r="K427" s="40"/>
      <c r="L427" s="40"/>
      <c r="M427" s="40"/>
      <c r="N427" s="40"/>
      <c r="O427" s="40"/>
      <c r="P427" s="40"/>
    </row>
    <row r="428" spans="3:16" ht="60.75" customHeight="1">
      <c r="C428" s="34">
        <v>45954</v>
      </c>
      <c r="D428" s="35" t="s">
        <v>214</v>
      </c>
      <c r="E428" s="45" t="s">
        <v>215</v>
      </c>
      <c r="F428" s="46"/>
      <c r="G428" s="47">
        <v>278889</v>
      </c>
      <c r="H428" s="37">
        <f t="shared" si="6"/>
        <v>121679126.91</v>
      </c>
      <c r="I428" s="42"/>
      <c r="J428" s="43"/>
      <c r="K428" s="40"/>
      <c r="L428" s="40"/>
      <c r="M428" s="40"/>
      <c r="N428" s="40"/>
      <c r="O428" s="40"/>
      <c r="P428" s="40"/>
    </row>
    <row r="429" spans="3:16" ht="60.75" customHeight="1">
      <c r="C429" s="34">
        <v>45954</v>
      </c>
      <c r="D429" s="35" t="s">
        <v>216</v>
      </c>
      <c r="E429" s="45" t="s">
        <v>217</v>
      </c>
      <c r="F429" s="46"/>
      <c r="G429" s="47">
        <v>40722.68</v>
      </c>
      <c r="H429" s="37">
        <f t="shared" si="6"/>
        <v>121638404.22999999</v>
      </c>
      <c r="I429" s="42"/>
      <c r="J429" s="43"/>
      <c r="K429" s="40"/>
      <c r="L429" s="40"/>
      <c r="M429" s="40"/>
      <c r="N429" s="40"/>
      <c r="O429" s="40"/>
      <c r="P429" s="40"/>
    </row>
    <row r="430" spans="3:16" ht="60.75" customHeight="1">
      <c r="C430" s="34">
        <v>45954</v>
      </c>
      <c r="D430" s="35" t="s">
        <v>218</v>
      </c>
      <c r="E430" s="45" t="s">
        <v>219</v>
      </c>
      <c r="F430" s="46"/>
      <c r="G430" s="47">
        <v>193172.4</v>
      </c>
      <c r="H430" s="37">
        <f t="shared" si="6"/>
        <v>121445231.82999998</v>
      </c>
      <c r="I430" s="42"/>
      <c r="J430" s="43"/>
      <c r="K430" s="40"/>
      <c r="L430" s="40"/>
      <c r="M430" s="40"/>
      <c r="N430" s="40"/>
      <c r="O430" s="40"/>
      <c r="P430" s="40"/>
    </row>
    <row r="431" spans="3:16" ht="60.75" customHeight="1">
      <c r="C431" s="34">
        <v>45954</v>
      </c>
      <c r="D431" s="35" t="s">
        <v>220</v>
      </c>
      <c r="E431" s="45" t="s">
        <v>221</v>
      </c>
      <c r="F431" s="46"/>
      <c r="G431" s="47">
        <v>51920</v>
      </c>
      <c r="H431" s="37">
        <f t="shared" si="6"/>
        <v>121393311.82999998</v>
      </c>
      <c r="I431" s="42"/>
      <c r="J431" s="43"/>
      <c r="K431" s="40"/>
      <c r="L431" s="40"/>
      <c r="M431" s="40"/>
      <c r="N431" s="40"/>
      <c r="O431" s="40"/>
      <c r="P431" s="40"/>
    </row>
    <row r="432" spans="3:16" ht="60.75" customHeight="1">
      <c r="C432" s="44">
        <v>45954</v>
      </c>
      <c r="D432" s="35" t="s">
        <v>222</v>
      </c>
      <c r="E432" s="35" t="s">
        <v>223</v>
      </c>
      <c r="F432" s="46"/>
      <c r="G432" s="47">
        <v>4460.3999999999996</v>
      </c>
      <c r="H432" s="37">
        <f t="shared" si="6"/>
        <v>121388851.42999998</v>
      </c>
      <c r="I432" s="42"/>
      <c r="J432" s="43"/>
      <c r="K432" s="40"/>
      <c r="L432" s="40"/>
      <c r="M432" s="40"/>
      <c r="N432" s="40"/>
      <c r="O432" s="40"/>
      <c r="P432" s="40"/>
    </row>
    <row r="433" spans="3:16" ht="26.25">
      <c r="C433" s="34">
        <v>45954</v>
      </c>
      <c r="D433" s="35">
        <v>145262</v>
      </c>
      <c r="E433" s="36" t="s">
        <v>63</v>
      </c>
      <c r="F433" s="37">
        <v>400000</v>
      </c>
      <c r="G433" s="37"/>
      <c r="H433" s="37">
        <f t="shared" si="6"/>
        <v>121788851.42999998</v>
      </c>
      <c r="I433" s="42"/>
      <c r="J433" s="43"/>
      <c r="K433" s="40"/>
      <c r="L433" s="40"/>
      <c r="M433" s="40"/>
      <c r="N433" s="40"/>
      <c r="O433" s="40"/>
      <c r="P433" s="40"/>
    </row>
    <row r="434" spans="3:16" ht="52.5">
      <c r="C434" s="34">
        <v>45954</v>
      </c>
      <c r="D434" s="35">
        <v>145262</v>
      </c>
      <c r="E434" s="36" t="s">
        <v>64</v>
      </c>
      <c r="F434" s="37"/>
      <c r="G434" s="37">
        <v>400000</v>
      </c>
      <c r="H434" s="37">
        <f t="shared" si="6"/>
        <v>121388851.42999998</v>
      </c>
      <c r="I434" s="42"/>
      <c r="J434" s="43"/>
      <c r="K434" s="40"/>
      <c r="L434" s="40"/>
      <c r="M434" s="40"/>
      <c r="N434" s="40"/>
      <c r="O434" s="40"/>
      <c r="P434" s="40"/>
    </row>
    <row r="435" spans="3:16" ht="52.5">
      <c r="C435" s="34">
        <v>45954</v>
      </c>
      <c r="D435" s="35">
        <v>145262</v>
      </c>
      <c r="E435" s="36" t="s">
        <v>65</v>
      </c>
      <c r="F435" s="37">
        <v>400000</v>
      </c>
      <c r="G435" s="37"/>
      <c r="H435" s="37">
        <f t="shared" si="6"/>
        <v>121788851.42999998</v>
      </c>
      <c r="I435" s="42"/>
    </row>
    <row r="436" spans="3:16" ht="26.25">
      <c r="C436" s="34">
        <v>45954</v>
      </c>
      <c r="D436" s="35">
        <v>452400540319</v>
      </c>
      <c r="E436" s="36" t="s">
        <v>13</v>
      </c>
      <c r="F436" s="37">
        <v>86040</v>
      </c>
      <c r="G436" s="38"/>
      <c r="H436" s="37">
        <f t="shared" si="6"/>
        <v>121874891.42999998</v>
      </c>
      <c r="I436" s="42"/>
      <c r="J436" s="43"/>
      <c r="K436" s="40"/>
      <c r="L436" s="56"/>
      <c r="M436" s="40"/>
      <c r="N436" s="40"/>
      <c r="O436" s="40"/>
      <c r="P436" s="40"/>
    </row>
    <row r="437" spans="3:16" ht="26.25">
      <c r="C437" s="34">
        <v>45954</v>
      </c>
      <c r="D437" s="35">
        <v>7100070181</v>
      </c>
      <c r="E437" s="36" t="s">
        <v>13</v>
      </c>
      <c r="F437" s="37">
        <v>8000</v>
      </c>
      <c r="G437" s="38"/>
      <c r="H437" s="37">
        <f t="shared" si="6"/>
        <v>121882891.42999998</v>
      </c>
      <c r="I437" s="42"/>
      <c r="J437" s="43"/>
      <c r="K437" s="40"/>
      <c r="M437" s="40"/>
      <c r="N437" s="40"/>
      <c r="O437" s="40"/>
      <c r="P437" s="40"/>
    </row>
    <row r="438" spans="3:16" ht="26.25">
      <c r="C438" s="34">
        <v>45954</v>
      </c>
      <c r="D438" s="35" t="s">
        <v>224</v>
      </c>
      <c r="E438" s="36" t="s">
        <v>13</v>
      </c>
      <c r="F438" s="37">
        <v>120000</v>
      </c>
      <c r="G438" s="38"/>
      <c r="H438" s="37">
        <f t="shared" si="6"/>
        <v>122002891.42999998</v>
      </c>
      <c r="I438" s="42"/>
      <c r="J438" s="43"/>
      <c r="K438" s="40"/>
      <c r="L438" s="40"/>
      <c r="M438" s="40"/>
      <c r="N438" s="40"/>
      <c r="O438" s="40"/>
      <c r="P438" s="40"/>
    </row>
    <row r="439" spans="3:16" ht="26.25">
      <c r="C439" s="34">
        <v>45954</v>
      </c>
      <c r="D439" s="35">
        <v>924041939</v>
      </c>
      <c r="E439" s="36" t="s">
        <v>13</v>
      </c>
      <c r="F439" s="37">
        <v>8400</v>
      </c>
      <c r="G439" s="38"/>
      <c r="H439" s="37">
        <f t="shared" si="6"/>
        <v>122011291.42999998</v>
      </c>
      <c r="I439" s="42"/>
      <c r="J439" s="43"/>
      <c r="K439" s="40"/>
      <c r="L439" s="40"/>
      <c r="M439" s="40"/>
      <c r="N439" s="40"/>
      <c r="O439" s="40"/>
      <c r="P439" s="40"/>
    </row>
    <row r="440" spans="3:16" ht="60.75" customHeight="1">
      <c r="C440" s="34">
        <v>45954</v>
      </c>
      <c r="D440" s="35">
        <v>582079</v>
      </c>
      <c r="E440" s="36" t="s">
        <v>14</v>
      </c>
      <c r="F440" s="37">
        <v>1500</v>
      </c>
      <c r="G440" s="38"/>
      <c r="H440" s="37">
        <f t="shared" si="6"/>
        <v>122012791.42999998</v>
      </c>
      <c r="I440" s="42"/>
      <c r="J440" s="43"/>
      <c r="K440" s="40"/>
      <c r="L440" s="40"/>
      <c r="M440" s="40"/>
      <c r="N440" s="40"/>
      <c r="O440" s="40"/>
      <c r="P440" s="40"/>
    </row>
    <row r="441" spans="3:16" ht="26.25">
      <c r="C441" s="44">
        <v>45957</v>
      </c>
      <c r="D441" s="35" t="s">
        <v>225</v>
      </c>
      <c r="E441" s="45" t="s">
        <v>147</v>
      </c>
      <c r="F441" s="46"/>
      <c r="G441" s="47">
        <v>164903.4</v>
      </c>
      <c r="H441" s="37">
        <f t="shared" si="6"/>
        <v>121847888.02999997</v>
      </c>
      <c r="I441" s="42">
        <v>164903.4</v>
      </c>
      <c r="J441" s="43"/>
      <c r="K441" s="40"/>
      <c r="L441" s="40"/>
      <c r="M441" s="40"/>
      <c r="N441" s="40"/>
      <c r="O441" s="40"/>
      <c r="P441" s="40"/>
    </row>
    <row r="442" spans="3:16" ht="26.25">
      <c r="C442" s="34">
        <v>45957</v>
      </c>
      <c r="D442" s="35">
        <v>240425076</v>
      </c>
      <c r="E442" s="36" t="s">
        <v>13</v>
      </c>
      <c r="F442" s="37">
        <v>8000</v>
      </c>
      <c r="G442" s="38"/>
      <c r="H442" s="37">
        <f t="shared" si="6"/>
        <v>121855888.02999997</v>
      </c>
      <c r="I442" s="42"/>
      <c r="J442" s="43"/>
      <c r="K442" s="40"/>
      <c r="L442" s="40"/>
      <c r="M442" s="40"/>
      <c r="N442" s="40"/>
      <c r="O442" s="40"/>
      <c r="P442" s="40"/>
    </row>
    <row r="443" spans="3:16" ht="26.25">
      <c r="C443" s="34">
        <v>45957</v>
      </c>
      <c r="D443" s="35" t="s">
        <v>226</v>
      </c>
      <c r="E443" s="36" t="s">
        <v>13</v>
      </c>
      <c r="F443" s="37">
        <v>8400</v>
      </c>
      <c r="G443" s="38"/>
      <c r="H443" s="37">
        <f t="shared" si="6"/>
        <v>121864288.02999997</v>
      </c>
      <c r="I443" s="42"/>
      <c r="J443" s="43"/>
      <c r="K443" s="40"/>
      <c r="L443" s="40"/>
      <c r="M443" s="40"/>
      <c r="N443" s="40"/>
      <c r="O443" s="40"/>
      <c r="P443" s="40"/>
    </row>
    <row r="444" spans="3:16" ht="26.25">
      <c r="C444" s="34">
        <v>45957</v>
      </c>
      <c r="D444" s="35" t="s">
        <v>227</v>
      </c>
      <c r="E444" s="36" t="s">
        <v>13</v>
      </c>
      <c r="F444" s="37">
        <v>3500</v>
      </c>
      <c r="G444" s="38"/>
      <c r="H444" s="37">
        <f t="shared" si="6"/>
        <v>121867788.02999997</v>
      </c>
      <c r="I444" s="42"/>
      <c r="J444" s="43"/>
      <c r="K444" s="40"/>
      <c r="L444" s="40"/>
      <c r="M444" s="40"/>
      <c r="N444" s="40"/>
      <c r="O444" s="40"/>
      <c r="P444" s="40"/>
    </row>
    <row r="445" spans="3:16" ht="26.25">
      <c r="C445" s="34">
        <v>45957</v>
      </c>
      <c r="D445" s="35" t="s">
        <v>228</v>
      </c>
      <c r="E445" s="36" t="s">
        <v>13</v>
      </c>
      <c r="F445" s="37">
        <v>30100</v>
      </c>
      <c r="G445" s="38"/>
      <c r="H445" s="37">
        <f t="shared" si="6"/>
        <v>121897888.02999997</v>
      </c>
      <c r="I445" s="42"/>
      <c r="J445" s="43"/>
      <c r="K445" s="40"/>
      <c r="L445" s="40"/>
      <c r="M445" s="40"/>
      <c r="N445" s="40"/>
      <c r="O445" s="40"/>
      <c r="P445" s="40"/>
    </row>
    <row r="446" spans="3:16" ht="26.25">
      <c r="C446" s="34">
        <v>45957</v>
      </c>
      <c r="D446" s="35">
        <v>409650707</v>
      </c>
      <c r="E446" s="36" t="s">
        <v>13</v>
      </c>
      <c r="F446" s="37">
        <v>8000</v>
      </c>
      <c r="G446" s="38"/>
      <c r="H446" s="37">
        <f t="shared" si="6"/>
        <v>121905888.02999997</v>
      </c>
      <c r="I446" s="42"/>
      <c r="J446" s="43"/>
      <c r="K446" s="40"/>
      <c r="L446" s="40"/>
      <c r="M446" s="40"/>
      <c r="N446" s="40"/>
      <c r="O446" s="40"/>
      <c r="P446" s="40"/>
    </row>
    <row r="447" spans="3:16" ht="26.25">
      <c r="C447" s="34">
        <v>45957</v>
      </c>
      <c r="D447" s="35">
        <v>409662327</v>
      </c>
      <c r="E447" s="36" t="s">
        <v>13</v>
      </c>
      <c r="F447" s="37">
        <v>18000</v>
      </c>
      <c r="G447" s="38"/>
      <c r="H447" s="37">
        <f t="shared" si="6"/>
        <v>121923888.02999997</v>
      </c>
      <c r="I447" s="42"/>
      <c r="J447" s="43"/>
      <c r="K447" s="40"/>
      <c r="L447" s="40"/>
      <c r="M447" s="40"/>
      <c r="N447" s="40"/>
      <c r="O447" s="40"/>
      <c r="P447" s="40"/>
    </row>
    <row r="448" spans="3:16" ht="26.25">
      <c r="C448" s="34">
        <v>45957</v>
      </c>
      <c r="D448" s="35">
        <v>409676715</v>
      </c>
      <c r="E448" s="36" t="s">
        <v>13</v>
      </c>
      <c r="F448" s="37">
        <v>153900</v>
      </c>
      <c r="G448" s="38"/>
      <c r="H448" s="37">
        <f t="shared" si="6"/>
        <v>122077788.02999997</v>
      </c>
      <c r="I448" s="42"/>
      <c r="J448" s="43"/>
      <c r="K448" s="40"/>
      <c r="L448" s="40"/>
      <c r="M448" s="40"/>
      <c r="N448" s="40"/>
      <c r="O448" s="40"/>
      <c r="P448" s="40"/>
    </row>
    <row r="449" spans="3:16" ht="26.25">
      <c r="C449" s="34">
        <v>45957</v>
      </c>
      <c r="D449" s="35">
        <v>5280010245</v>
      </c>
      <c r="E449" s="36" t="s">
        <v>13</v>
      </c>
      <c r="F449" s="37">
        <v>77400</v>
      </c>
      <c r="G449" s="38"/>
      <c r="H449" s="37">
        <f t="shared" si="6"/>
        <v>122155188.02999997</v>
      </c>
      <c r="I449" s="42"/>
      <c r="J449" s="43"/>
      <c r="K449" s="40"/>
      <c r="L449" s="40"/>
      <c r="M449" s="40"/>
      <c r="N449" s="40"/>
      <c r="O449" s="40"/>
      <c r="P449" s="40"/>
    </row>
    <row r="450" spans="3:16" ht="26.25">
      <c r="C450" s="34">
        <v>45957</v>
      </c>
      <c r="D450" s="35">
        <v>5280010249</v>
      </c>
      <c r="E450" s="36" t="s">
        <v>13</v>
      </c>
      <c r="F450" s="37">
        <v>8400</v>
      </c>
      <c r="G450" s="38"/>
      <c r="H450" s="37">
        <f t="shared" si="6"/>
        <v>122163588.02999997</v>
      </c>
      <c r="I450" s="42"/>
      <c r="J450" s="43"/>
      <c r="K450" s="40"/>
      <c r="L450" s="40"/>
      <c r="M450" s="40"/>
      <c r="N450" s="40"/>
      <c r="O450" s="40"/>
      <c r="P450" s="40"/>
    </row>
    <row r="451" spans="3:16" ht="26.25">
      <c r="C451" s="34">
        <v>45957</v>
      </c>
      <c r="D451" s="35">
        <v>5280010252</v>
      </c>
      <c r="E451" s="36" t="s">
        <v>13</v>
      </c>
      <c r="F451" s="37">
        <v>12600</v>
      </c>
      <c r="G451" s="38"/>
      <c r="H451" s="37">
        <f t="shared" si="6"/>
        <v>122176188.02999997</v>
      </c>
      <c r="I451" s="42"/>
      <c r="J451" s="43"/>
      <c r="K451" s="40"/>
      <c r="L451" s="40"/>
      <c r="M451" s="40"/>
      <c r="N451" s="40"/>
      <c r="O451" s="40"/>
      <c r="P451" s="40"/>
    </row>
    <row r="452" spans="3:16" ht="26.25">
      <c r="C452" s="34">
        <v>45957</v>
      </c>
      <c r="D452" s="35" t="s">
        <v>229</v>
      </c>
      <c r="E452" s="36" t="s">
        <v>13</v>
      </c>
      <c r="F452" s="37">
        <v>102100</v>
      </c>
      <c r="G452" s="38"/>
      <c r="H452" s="37">
        <f t="shared" si="6"/>
        <v>122278288.02999997</v>
      </c>
      <c r="I452" s="42"/>
      <c r="J452" s="43"/>
      <c r="K452" s="40"/>
      <c r="L452" s="40"/>
      <c r="M452" s="40"/>
      <c r="N452" s="40"/>
      <c r="O452" s="40"/>
      <c r="P452" s="40"/>
    </row>
    <row r="453" spans="3:16" ht="26.25">
      <c r="C453" s="34">
        <v>45957</v>
      </c>
      <c r="D453" s="35" t="s">
        <v>230</v>
      </c>
      <c r="E453" s="36" t="s">
        <v>13</v>
      </c>
      <c r="F453" s="37">
        <v>9800</v>
      </c>
      <c r="G453" s="38"/>
      <c r="H453" s="37">
        <f t="shared" si="6"/>
        <v>122288088.02999997</v>
      </c>
      <c r="I453" s="42"/>
      <c r="J453" s="43"/>
      <c r="K453" s="40"/>
      <c r="L453" s="40"/>
      <c r="M453" s="40"/>
      <c r="N453" s="40"/>
      <c r="O453" s="40"/>
      <c r="P453" s="40"/>
    </row>
    <row r="454" spans="3:16" ht="26.25">
      <c r="C454" s="34">
        <v>45957</v>
      </c>
      <c r="D454" s="35">
        <v>3860090658</v>
      </c>
      <c r="E454" s="36" t="s">
        <v>13</v>
      </c>
      <c r="F454" s="37">
        <v>8000</v>
      </c>
      <c r="G454" s="38"/>
      <c r="H454" s="37">
        <f t="shared" si="6"/>
        <v>122296088.02999997</v>
      </c>
      <c r="I454" s="42"/>
      <c r="J454" s="43"/>
      <c r="K454" s="40"/>
      <c r="L454" s="40"/>
      <c r="M454" s="40"/>
      <c r="N454" s="40"/>
      <c r="O454" s="40"/>
      <c r="P454" s="40"/>
    </row>
    <row r="455" spans="3:16" ht="26.25">
      <c r="C455" s="34">
        <v>45957</v>
      </c>
      <c r="D455" s="35">
        <v>5530060610</v>
      </c>
      <c r="E455" s="36" t="s">
        <v>13</v>
      </c>
      <c r="F455" s="37">
        <v>10500</v>
      </c>
      <c r="G455" s="38"/>
      <c r="H455" s="37">
        <f t="shared" si="6"/>
        <v>122306588.02999997</v>
      </c>
      <c r="I455" s="42"/>
      <c r="J455" s="43"/>
      <c r="K455" s="40"/>
      <c r="L455" s="40"/>
      <c r="M455" s="40"/>
      <c r="N455" s="40"/>
      <c r="O455" s="40"/>
      <c r="P455" s="40"/>
    </row>
    <row r="456" spans="3:16" ht="26.25">
      <c r="C456" s="34">
        <v>45957</v>
      </c>
      <c r="D456" s="35">
        <v>5530060613</v>
      </c>
      <c r="E456" s="36" t="s">
        <v>13</v>
      </c>
      <c r="F456" s="37">
        <v>11900</v>
      </c>
      <c r="G456" s="38"/>
      <c r="H456" s="37">
        <f t="shared" si="6"/>
        <v>122318488.02999997</v>
      </c>
      <c r="I456" s="42"/>
      <c r="J456" s="43"/>
      <c r="K456" s="40"/>
      <c r="L456" s="40"/>
      <c r="M456" s="40"/>
      <c r="N456" s="40"/>
      <c r="O456" s="40"/>
      <c r="P456" s="40"/>
    </row>
    <row r="457" spans="3:16" ht="26.25">
      <c r="C457" s="34">
        <v>45957</v>
      </c>
      <c r="D457" s="35">
        <v>240438454</v>
      </c>
      <c r="E457" s="36" t="s">
        <v>13</v>
      </c>
      <c r="F457" s="37">
        <v>8000</v>
      </c>
      <c r="G457" s="38"/>
      <c r="H457" s="37">
        <f t="shared" si="6"/>
        <v>122326488.02999997</v>
      </c>
      <c r="I457" s="42"/>
      <c r="J457" s="43"/>
      <c r="K457" s="40"/>
      <c r="L457" s="40"/>
      <c r="M457" s="40"/>
      <c r="N457" s="40"/>
      <c r="O457" s="40"/>
      <c r="P457" s="40"/>
    </row>
    <row r="458" spans="3:16" ht="26.25">
      <c r="C458" s="34">
        <v>45957</v>
      </c>
      <c r="D458" s="35">
        <v>3050060812</v>
      </c>
      <c r="E458" s="36" t="s">
        <v>13</v>
      </c>
      <c r="F458" s="37">
        <v>8000</v>
      </c>
      <c r="G458" s="38"/>
      <c r="H458" s="37">
        <f t="shared" si="6"/>
        <v>122334488.02999997</v>
      </c>
      <c r="I458" s="42"/>
      <c r="J458" s="43"/>
      <c r="K458" s="40"/>
      <c r="L458" s="40"/>
      <c r="M458" s="40"/>
      <c r="N458" s="40"/>
      <c r="O458" s="40"/>
      <c r="P458" s="40"/>
    </row>
    <row r="459" spans="3:16" ht="26.25">
      <c r="C459" s="34">
        <v>45957</v>
      </c>
      <c r="D459" s="35">
        <v>600010421</v>
      </c>
      <c r="E459" s="36" t="s">
        <v>13</v>
      </c>
      <c r="F459" s="37">
        <v>14200</v>
      </c>
      <c r="G459" s="38"/>
      <c r="H459" s="37">
        <f t="shared" si="6"/>
        <v>122348688.02999997</v>
      </c>
      <c r="I459" s="42"/>
      <c r="J459" s="43"/>
      <c r="K459" s="40"/>
      <c r="L459" s="40"/>
      <c r="M459" s="40"/>
      <c r="N459" s="40"/>
      <c r="O459" s="40"/>
      <c r="P459" s="40"/>
    </row>
    <row r="460" spans="3:16" ht="26.25">
      <c r="C460" s="34">
        <v>45957</v>
      </c>
      <c r="D460" s="35" t="s">
        <v>231</v>
      </c>
      <c r="E460" s="36" t="s">
        <v>13</v>
      </c>
      <c r="F460" s="37">
        <v>900</v>
      </c>
      <c r="G460" s="38"/>
      <c r="H460" s="37">
        <f t="shared" si="6"/>
        <v>122349588.02999997</v>
      </c>
      <c r="I460" s="42"/>
      <c r="J460" s="43"/>
      <c r="K460" s="40"/>
      <c r="L460" s="40"/>
      <c r="M460" s="40"/>
      <c r="N460" s="40"/>
      <c r="O460" s="40"/>
      <c r="P460" s="40"/>
    </row>
    <row r="461" spans="3:16" ht="26.25">
      <c r="C461" s="34">
        <v>45957</v>
      </c>
      <c r="D461" s="35">
        <v>409712192</v>
      </c>
      <c r="E461" s="36" t="s">
        <v>13</v>
      </c>
      <c r="F461" s="37">
        <v>5000</v>
      </c>
      <c r="G461" s="38"/>
      <c r="H461" s="37">
        <f t="shared" si="6"/>
        <v>122354588.02999997</v>
      </c>
      <c r="I461" s="42"/>
      <c r="J461" s="43"/>
      <c r="K461" s="40"/>
      <c r="L461" s="40"/>
      <c r="M461" s="40"/>
      <c r="N461" s="40"/>
      <c r="O461" s="40"/>
      <c r="P461" s="40"/>
    </row>
    <row r="462" spans="3:16" ht="53.25" customHeight="1">
      <c r="C462" s="34">
        <v>45958</v>
      </c>
      <c r="D462" s="35" t="s">
        <v>232</v>
      </c>
      <c r="E462" s="45" t="s">
        <v>233</v>
      </c>
      <c r="F462" s="46"/>
      <c r="G462" s="47">
        <v>63469.69</v>
      </c>
      <c r="H462" s="37">
        <f t="shared" ref="H462:H525" si="7">+H461+F462-G462</f>
        <v>122291118.33999997</v>
      </c>
      <c r="I462" s="42"/>
      <c r="J462" s="43"/>
      <c r="K462" s="40"/>
      <c r="L462" s="40"/>
      <c r="M462" s="40"/>
      <c r="N462" s="40"/>
      <c r="O462" s="40"/>
      <c r="P462" s="40"/>
    </row>
    <row r="463" spans="3:16" ht="53.25" customHeight="1">
      <c r="C463" s="34">
        <v>45958</v>
      </c>
      <c r="D463" s="64" t="s">
        <v>234</v>
      </c>
      <c r="E463" s="65" t="s">
        <v>235</v>
      </c>
      <c r="F463" s="46"/>
      <c r="G463" s="47">
        <v>133200</v>
      </c>
      <c r="H463" s="37">
        <f t="shared" si="7"/>
        <v>122157918.33999997</v>
      </c>
      <c r="I463" s="42"/>
      <c r="J463" s="43"/>
      <c r="K463" s="40"/>
      <c r="L463" s="40"/>
      <c r="M463" s="40"/>
      <c r="N463" s="40"/>
      <c r="O463" s="40"/>
      <c r="P463" s="40"/>
    </row>
    <row r="464" spans="3:16" ht="53.25" customHeight="1">
      <c r="C464" s="34">
        <v>45958</v>
      </c>
      <c r="D464" s="64" t="s">
        <v>236</v>
      </c>
      <c r="E464" s="65" t="s">
        <v>237</v>
      </c>
      <c r="F464" s="46"/>
      <c r="G464" s="47">
        <v>14573</v>
      </c>
      <c r="H464" s="37">
        <f t="shared" si="7"/>
        <v>122143345.33999997</v>
      </c>
      <c r="I464" s="42"/>
      <c r="J464" s="43"/>
      <c r="K464" s="40"/>
      <c r="L464" s="40"/>
      <c r="M464" s="40"/>
      <c r="N464" s="40"/>
      <c r="O464" s="40"/>
      <c r="P464" s="40"/>
    </row>
    <row r="465" spans="3:16" ht="53.25" customHeight="1">
      <c r="C465" s="34">
        <v>45958</v>
      </c>
      <c r="D465" s="35" t="s">
        <v>238</v>
      </c>
      <c r="E465" s="45" t="s">
        <v>239</v>
      </c>
      <c r="F465" s="46"/>
      <c r="G465" s="47">
        <v>69630.8</v>
      </c>
      <c r="H465" s="37">
        <f t="shared" si="7"/>
        <v>122073714.53999998</v>
      </c>
      <c r="I465" s="42"/>
      <c r="J465" s="43"/>
      <c r="K465" s="40"/>
      <c r="L465" s="40"/>
      <c r="M465" s="40"/>
      <c r="N465" s="40"/>
      <c r="O465" s="40"/>
      <c r="P465" s="40"/>
    </row>
    <row r="466" spans="3:16" ht="53.25" customHeight="1">
      <c r="C466" s="34">
        <v>45958</v>
      </c>
      <c r="D466" s="35" t="s">
        <v>240</v>
      </c>
      <c r="E466" s="45" t="s">
        <v>241</v>
      </c>
      <c r="F466" s="46"/>
      <c r="G466" s="47">
        <v>11039.99</v>
      </c>
      <c r="H466" s="37">
        <f t="shared" si="7"/>
        <v>122062674.54999998</v>
      </c>
      <c r="I466" s="42"/>
      <c r="J466" s="43"/>
      <c r="K466" s="40"/>
      <c r="L466" s="40"/>
      <c r="M466" s="40"/>
      <c r="N466" s="40"/>
      <c r="O466" s="40"/>
      <c r="P466" s="40"/>
    </row>
    <row r="467" spans="3:16" ht="53.25" customHeight="1">
      <c r="C467" s="34">
        <v>45958</v>
      </c>
      <c r="D467" s="36">
        <v>147041</v>
      </c>
      <c r="E467" s="36" t="s">
        <v>63</v>
      </c>
      <c r="F467" s="37">
        <v>200000</v>
      </c>
      <c r="G467" s="37"/>
      <c r="H467" s="37">
        <f t="shared" si="7"/>
        <v>122262674.54999998</v>
      </c>
      <c r="I467" s="42"/>
      <c r="J467" s="43"/>
      <c r="K467" s="40"/>
      <c r="L467" s="40"/>
      <c r="M467" s="40"/>
      <c r="N467" s="40"/>
      <c r="O467" s="40"/>
      <c r="P467" s="40"/>
    </row>
    <row r="468" spans="3:16" ht="26.25">
      <c r="C468" s="34">
        <v>45958</v>
      </c>
      <c r="D468" s="35" t="s">
        <v>242</v>
      </c>
      <c r="E468" s="36" t="s">
        <v>13</v>
      </c>
      <c r="F468" s="37">
        <v>40327.75</v>
      </c>
      <c r="G468" s="38"/>
      <c r="H468" s="37">
        <f t="shared" si="7"/>
        <v>122303002.29999998</v>
      </c>
      <c r="I468" s="42"/>
      <c r="J468" s="43"/>
      <c r="K468" s="40"/>
      <c r="L468" s="40"/>
      <c r="M468" s="40"/>
      <c r="N468" s="40"/>
      <c r="O468" s="40"/>
      <c r="P468" s="40"/>
    </row>
    <row r="469" spans="3:16" ht="26.25">
      <c r="C469" s="34">
        <v>45958</v>
      </c>
      <c r="D469" s="35" t="s">
        <v>243</v>
      </c>
      <c r="E469" s="36" t="s">
        <v>13</v>
      </c>
      <c r="F469" s="37">
        <v>10380</v>
      </c>
      <c r="G469" s="38"/>
      <c r="H469" s="37">
        <f t="shared" si="7"/>
        <v>122313382.29999998</v>
      </c>
      <c r="I469" s="42"/>
      <c r="J469" s="43"/>
      <c r="K469" s="40"/>
      <c r="L469" s="40"/>
      <c r="M469" s="40"/>
      <c r="N469" s="40"/>
      <c r="O469" s="40"/>
      <c r="P469" s="40"/>
    </row>
    <row r="470" spans="3:16" ht="26.25">
      <c r="C470" s="34">
        <v>45958</v>
      </c>
      <c r="D470" s="35" t="s">
        <v>244</v>
      </c>
      <c r="E470" s="36" t="s">
        <v>13</v>
      </c>
      <c r="F470" s="37">
        <v>120</v>
      </c>
      <c r="G470" s="38"/>
      <c r="H470" s="37">
        <f t="shared" si="7"/>
        <v>122313502.29999998</v>
      </c>
      <c r="I470" s="42"/>
      <c r="J470" s="43"/>
      <c r="K470" s="40"/>
      <c r="L470" s="40"/>
      <c r="M470" s="40"/>
      <c r="N470" s="40"/>
      <c r="O470" s="40"/>
      <c r="P470" s="40"/>
    </row>
    <row r="471" spans="3:16" ht="26.25">
      <c r="C471" s="34">
        <v>45958</v>
      </c>
      <c r="D471" s="35" t="s">
        <v>245</v>
      </c>
      <c r="E471" s="36" t="s">
        <v>13</v>
      </c>
      <c r="F471" s="37">
        <v>10000</v>
      </c>
      <c r="G471" s="38"/>
      <c r="H471" s="37">
        <f t="shared" si="7"/>
        <v>122323502.29999998</v>
      </c>
      <c r="I471" s="42"/>
      <c r="J471" s="43"/>
      <c r="K471" s="40"/>
      <c r="L471" s="40"/>
      <c r="M471" s="40"/>
      <c r="N471" s="40"/>
      <c r="O471" s="40"/>
      <c r="P471" s="40"/>
    </row>
    <row r="472" spans="3:16" ht="26.25">
      <c r="C472" s="34">
        <v>45958</v>
      </c>
      <c r="D472" s="35" t="s">
        <v>246</v>
      </c>
      <c r="E472" s="36" t="s">
        <v>13</v>
      </c>
      <c r="F472" s="37">
        <v>4800</v>
      </c>
      <c r="G472" s="38"/>
      <c r="H472" s="37">
        <f t="shared" si="7"/>
        <v>122328302.29999998</v>
      </c>
      <c r="I472" s="42"/>
      <c r="J472" s="43"/>
      <c r="K472" s="40"/>
      <c r="L472" s="40"/>
      <c r="M472" s="40"/>
      <c r="N472" s="40"/>
      <c r="O472" s="40"/>
      <c r="P472" s="40"/>
    </row>
    <row r="473" spans="3:16" ht="26.25">
      <c r="C473" s="34">
        <v>45958</v>
      </c>
      <c r="D473" s="35">
        <v>409740254</v>
      </c>
      <c r="E473" s="36" t="s">
        <v>13</v>
      </c>
      <c r="F473" s="37">
        <v>8400</v>
      </c>
      <c r="G473" s="38"/>
      <c r="H473" s="37">
        <f t="shared" si="7"/>
        <v>122336702.29999998</v>
      </c>
      <c r="I473" s="42"/>
      <c r="J473" s="43"/>
      <c r="K473" s="40"/>
      <c r="L473" s="40"/>
      <c r="M473" s="40"/>
      <c r="N473" s="40"/>
      <c r="O473" s="40"/>
      <c r="P473" s="40"/>
    </row>
    <row r="474" spans="3:16" ht="26.25">
      <c r="C474" s="34">
        <v>45958</v>
      </c>
      <c r="D474" s="35">
        <v>240443576</v>
      </c>
      <c r="E474" s="36" t="s">
        <v>13</v>
      </c>
      <c r="F474" s="37">
        <v>8000</v>
      </c>
      <c r="G474" s="38"/>
      <c r="H474" s="37">
        <f t="shared" si="7"/>
        <v>122344702.29999998</v>
      </c>
      <c r="I474" s="42"/>
      <c r="J474" s="43"/>
      <c r="K474" s="40"/>
      <c r="L474" s="40"/>
      <c r="M474" s="40"/>
      <c r="N474" s="40"/>
      <c r="O474" s="40"/>
      <c r="P474" s="40"/>
    </row>
    <row r="475" spans="3:16" ht="26.25">
      <c r="C475" s="34">
        <v>45958</v>
      </c>
      <c r="D475" s="35">
        <v>409745042</v>
      </c>
      <c r="E475" s="36" t="s">
        <v>13</v>
      </c>
      <c r="F475" s="58">
        <v>39600</v>
      </c>
      <c r="G475" s="38"/>
      <c r="H475" s="37">
        <f t="shared" si="7"/>
        <v>122384302.29999998</v>
      </c>
      <c r="I475" s="42"/>
      <c r="J475" s="43"/>
      <c r="K475" s="40"/>
      <c r="L475" s="40"/>
      <c r="M475" s="40"/>
      <c r="N475" s="40"/>
      <c r="O475" s="40"/>
      <c r="P475" s="40"/>
    </row>
    <row r="476" spans="3:16" ht="26.25">
      <c r="C476" s="34">
        <v>45958</v>
      </c>
      <c r="D476" s="35">
        <v>1900130340</v>
      </c>
      <c r="E476" s="36" t="s">
        <v>13</v>
      </c>
      <c r="F476" s="58">
        <v>7000</v>
      </c>
      <c r="G476" s="38"/>
      <c r="H476" s="37">
        <f t="shared" si="7"/>
        <v>122391302.29999998</v>
      </c>
      <c r="I476" s="42"/>
      <c r="J476" s="43"/>
      <c r="K476" s="40"/>
      <c r="L476" s="40"/>
      <c r="M476" s="40"/>
      <c r="N476" s="40"/>
      <c r="O476" s="40"/>
      <c r="P476" s="40"/>
    </row>
    <row r="477" spans="3:16" ht="26.25">
      <c r="C477" s="34">
        <v>45958</v>
      </c>
      <c r="D477" s="35">
        <v>240443813</v>
      </c>
      <c r="E477" s="36" t="s">
        <v>13</v>
      </c>
      <c r="F477" s="58">
        <v>1200</v>
      </c>
      <c r="G477" s="38"/>
      <c r="H477" s="37">
        <f t="shared" si="7"/>
        <v>122392502.29999998</v>
      </c>
      <c r="I477" s="42"/>
      <c r="J477" s="43"/>
      <c r="K477" s="40"/>
      <c r="L477" s="40"/>
      <c r="M477" s="40"/>
      <c r="N477" s="40"/>
      <c r="O477" s="40"/>
      <c r="P477" s="40"/>
    </row>
    <row r="478" spans="3:16" ht="26.25">
      <c r="C478" s="34">
        <v>45958</v>
      </c>
      <c r="D478" s="35">
        <v>409766250</v>
      </c>
      <c r="E478" s="36" t="s">
        <v>13</v>
      </c>
      <c r="F478" s="58">
        <v>8750</v>
      </c>
      <c r="G478" s="38"/>
      <c r="H478" s="37">
        <f t="shared" si="7"/>
        <v>122401252.29999998</v>
      </c>
      <c r="I478" s="42"/>
      <c r="J478" s="43"/>
      <c r="K478" s="40"/>
      <c r="L478" s="40"/>
      <c r="M478" s="40"/>
      <c r="N478" s="40"/>
      <c r="O478" s="40"/>
      <c r="P478" s="40"/>
    </row>
    <row r="479" spans="3:16" ht="26.25">
      <c r="C479" s="34">
        <v>45958</v>
      </c>
      <c r="D479" s="35">
        <v>409766346</v>
      </c>
      <c r="E479" s="36" t="s">
        <v>13</v>
      </c>
      <c r="F479" s="58">
        <v>8400</v>
      </c>
      <c r="G479" s="38"/>
      <c r="H479" s="37">
        <f t="shared" si="7"/>
        <v>122409652.29999998</v>
      </c>
      <c r="I479" s="42"/>
      <c r="J479" s="43"/>
      <c r="K479" s="40"/>
      <c r="L479" s="40"/>
      <c r="M479" s="40"/>
      <c r="N479" s="40"/>
      <c r="O479" s="40"/>
      <c r="P479" s="40"/>
    </row>
    <row r="480" spans="3:16" ht="36.75" customHeight="1">
      <c r="C480" s="34">
        <v>45958</v>
      </c>
      <c r="D480" s="35">
        <v>5280010233</v>
      </c>
      <c r="E480" s="36" t="s">
        <v>13</v>
      </c>
      <c r="F480" s="58">
        <v>3500</v>
      </c>
      <c r="G480" s="38"/>
      <c r="H480" s="37">
        <f t="shared" si="7"/>
        <v>122413152.29999998</v>
      </c>
      <c r="I480" s="42"/>
      <c r="J480" s="43"/>
      <c r="K480" s="40"/>
      <c r="L480" s="40"/>
      <c r="M480" s="40"/>
      <c r="N480" s="40"/>
      <c r="O480" s="40"/>
      <c r="P480" s="40"/>
    </row>
    <row r="481" spans="3:16" ht="36" customHeight="1">
      <c r="C481" s="34">
        <v>45958</v>
      </c>
      <c r="D481" s="35">
        <v>5280010236</v>
      </c>
      <c r="E481" s="36" t="s">
        <v>13</v>
      </c>
      <c r="F481" s="58">
        <v>13200</v>
      </c>
      <c r="G481" s="38"/>
      <c r="H481" s="37">
        <f t="shared" si="7"/>
        <v>122426352.29999998</v>
      </c>
      <c r="I481" s="42"/>
      <c r="J481" s="43"/>
      <c r="K481" s="40"/>
      <c r="L481" s="40"/>
      <c r="M481" s="40"/>
      <c r="N481" s="40"/>
      <c r="O481" s="40"/>
      <c r="P481" s="40"/>
    </row>
    <row r="482" spans="3:16" ht="33.75" customHeight="1">
      <c r="C482" s="34">
        <v>45958</v>
      </c>
      <c r="D482" s="35">
        <v>409767572</v>
      </c>
      <c r="E482" s="36" t="s">
        <v>13</v>
      </c>
      <c r="F482" s="58">
        <v>6300</v>
      </c>
      <c r="G482" s="38"/>
      <c r="H482" s="37">
        <f t="shared" si="7"/>
        <v>122432652.29999998</v>
      </c>
      <c r="I482" s="42"/>
      <c r="J482" s="43"/>
      <c r="K482" s="40"/>
      <c r="L482" s="40"/>
      <c r="M482" s="40"/>
      <c r="N482" s="40"/>
      <c r="O482" s="40"/>
      <c r="P482" s="40"/>
    </row>
    <row r="483" spans="3:16" ht="26.25">
      <c r="C483" s="34">
        <v>45958</v>
      </c>
      <c r="D483" s="35" t="s">
        <v>247</v>
      </c>
      <c r="E483" s="36" t="s">
        <v>13</v>
      </c>
      <c r="F483" s="58">
        <v>12600</v>
      </c>
      <c r="G483" s="38"/>
      <c r="H483" s="37">
        <f t="shared" si="7"/>
        <v>122445252.29999998</v>
      </c>
      <c r="I483" s="42"/>
      <c r="J483" s="43"/>
      <c r="K483" s="40"/>
      <c r="L483" s="40"/>
      <c r="M483" s="40"/>
      <c r="N483" s="40"/>
      <c r="O483" s="40"/>
      <c r="P483" s="40"/>
    </row>
    <row r="484" spans="3:16" ht="26.25">
      <c r="C484" s="34">
        <v>45958</v>
      </c>
      <c r="D484" s="35">
        <v>452400542065</v>
      </c>
      <c r="E484" s="36" t="s">
        <v>13</v>
      </c>
      <c r="F484" s="58">
        <v>521100</v>
      </c>
      <c r="G484" s="38"/>
      <c r="H484" s="37">
        <f t="shared" si="7"/>
        <v>122966352.29999998</v>
      </c>
      <c r="I484" s="42"/>
      <c r="J484" s="43"/>
      <c r="K484" s="40"/>
      <c r="L484" s="40"/>
      <c r="M484" s="40"/>
      <c r="N484" s="40"/>
      <c r="O484" s="40"/>
      <c r="P484" s="40"/>
    </row>
    <row r="485" spans="3:16" ht="26.25">
      <c r="C485" s="34">
        <v>45958</v>
      </c>
      <c r="D485" s="35">
        <v>452400546670</v>
      </c>
      <c r="E485" s="36" t="s">
        <v>13</v>
      </c>
      <c r="F485" s="58">
        <v>13400</v>
      </c>
      <c r="G485" s="38"/>
      <c r="H485" s="37">
        <f t="shared" si="7"/>
        <v>122979752.29999998</v>
      </c>
      <c r="I485" s="42"/>
      <c r="J485" s="43"/>
      <c r="K485" s="40"/>
      <c r="L485" s="40"/>
      <c r="M485" s="40"/>
      <c r="N485" s="40"/>
      <c r="O485" s="40"/>
      <c r="P485" s="40"/>
    </row>
    <row r="486" spans="3:16" ht="26.25">
      <c r="C486" s="34">
        <v>45958</v>
      </c>
      <c r="D486" s="35">
        <v>452400547720</v>
      </c>
      <c r="E486" s="36" t="s">
        <v>13</v>
      </c>
      <c r="F486" s="37">
        <v>300</v>
      </c>
      <c r="G486" s="38"/>
      <c r="H486" s="37">
        <f t="shared" si="7"/>
        <v>122980052.29999998</v>
      </c>
      <c r="I486" s="42"/>
      <c r="J486" s="43"/>
      <c r="K486" s="40"/>
      <c r="L486" s="40"/>
      <c r="M486" s="40"/>
      <c r="N486" s="40"/>
      <c r="O486" s="40"/>
      <c r="P486" s="40"/>
    </row>
    <row r="487" spans="3:16" ht="26.25">
      <c r="C487" s="34">
        <v>45958</v>
      </c>
      <c r="D487" s="35">
        <v>452400541463</v>
      </c>
      <c r="E487" s="36" t="s">
        <v>13</v>
      </c>
      <c r="F487" s="37">
        <v>100</v>
      </c>
      <c r="G487" s="38"/>
      <c r="H487" s="37">
        <f t="shared" si="7"/>
        <v>122980152.29999998</v>
      </c>
      <c r="I487" s="42"/>
      <c r="J487" s="43"/>
      <c r="K487" s="40"/>
      <c r="L487" s="40"/>
      <c r="M487" s="40"/>
      <c r="N487" s="40"/>
      <c r="O487" s="40"/>
      <c r="P487" s="40"/>
    </row>
    <row r="488" spans="3:16" ht="26.25">
      <c r="C488" s="34">
        <v>45958</v>
      </c>
      <c r="D488" s="35">
        <v>2490010431</v>
      </c>
      <c r="E488" s="36" t="s">
        <v>13</v>
      </c>
      <c r="F488" s="37">
        <v>10000</v>
      </c>
      <c r="G488" s="38"/>
      <c r="H488" s="37">
        <f t="shared" si="7"/>
        <v>122990152.29999998</v>
      </c>
      <c r="I488" s="42"/>
      <c r="J488" s="43"/>
      <c r="K488" s="40"/>
      <c r="L488" s="40"/>
      <c r="M488" s="40"/>
      <c r="N488" s="40"/>
      <c r="O488" s="40"/>
      <c r="P488" s="40"/>
    </row>
    <row r="489" spans="3:16" ht="26.25">
      <c r="C489" s="34">
        <v>45958</v>
      </c>
      <c r="D489" s="35">
        <v>2490010435</v>
      </c>
      <c r="E489" s="36" t="s">
        <v>13</v>
      </c>
      <c r="F489" s="58">
        <v>172080</v>
      </c>
      <c r="G489" s="38"/>
      <c r="H489" s="37">
        <f t="shared" si="7"/>
        <v>123162232.29999998</v>
      </c>
      <c r="I489" s="42"/>
      <c r="J489" s="43"/>
      <c r="K489" s="40"/>
      <c r="L489" s="40"/>
      <c r="M489" s="40"/>
      <c r="N489" s="40"/>
      <c r="O489" s="40"/>
      <c r="P489" s="40"/>
    </row>
    <row r="490" spans="3:16" ht="26.25">
      <c r="C490" s="34">
        <v>45958</v>
      </c>
      <c r="D490" s="35">
        <v>240446040</v>
      </c>
      <c r="E490" s="36" t="s">
        <v>13</v>
      </c>
      <c r="F490" s="58">
        <v>15000</v>
      </c>
      <c r="G490" s="38"/>
      <c r="H490" s="37">
        <f t="shared" si="7"/>
        <v>123177232.29999998</v>
      </c>
      <c r="I490" s="42"/>
      <c r="J490" s="43"/>
      <c r="K490" s="40"/>
      <c r="L490" s="40"/>
      <c r="M490" s="40"/>
      <c r="N490" s="40"/>
      <c r="O490" s="40"/>
      <c r="P490" s="40"/>
    </row>
    <row r="491" spans="3:16" ht="26.25">
      <c r="C491" s="34">
        <v>45958</v>
      </c>
      <c r="D491" s="35">
        <v>409783773</v>
      </c>
      <c r="E491" s="36" t="s">
        <v>13</v>
      </c>
      <c r="F491" s="58">
        <v>4200</v>
      </c>
      <c r="G491" s="38"/>
      <c r="H491" s="37">
        <f t="shared" si="7"/>
        <v>123181432.29999998</v>
      </c>
      <c r="I491" s="42"/>
      <c r="J491" s="43"/>
      <c r="K491" s="40"/>
      <c r="L491" s="40"/>
      <c r="M491" s="40"/>
      <c r="N491" s="40"/>
      <c r="O491" s="40"/>
      <c r="P491" s="40"/>
    </row>
    <row r="492" spans="3:16" ht="26.25">
      <c r="C492" s="34">
        <v>45958</v>
      </c>
      <c r="D492" s="35">
        <v>409783774</v>
      </c>
      <c r="E492" s="36" t="s">
        <v>13</v>
      </c>
      <c r="F492" s="58">
        <v>11200</v>
      </c>
      <c r="G492" s="38"/>
      <c r="H492" s="37">
        <f t="shared" si="7"/>
        <v>123192632.29999998</v>
      </c>
      <c r="I492" s="42"/>
      <c r="J492" s="43"/>
      <c r="K492" s="40"/>
      <c r="L492" s="40"/>
      <c r="M492" s="40"/>
      <c r="N492" s="40"/>
      <c r="O492" s="40"/>
      <c r="P492" s="40"/>
    </row>
    <row r="493" spans="3:16" ht="26.25">
      <c r="C493" s="34">
        <v>45958</v>
      </c>
      <c r="D493" s="35">
        <v>409787375</v>
      </c>
      <c r="E493" s="36" t="s">
        <v>13</v>
      </c>
      <c r="F493" s="58">
        <v>7700</v>
      </c>
      <c r="G493" s="38"/>
      <c r="H493" s="37">
        <f t="shared" si="7"/>
        <v>123200332.29999998</v>
      </c>
      <c r="I493" s="42"/>
      <c r="J493" s="43"/>
      <c r="K493" s="40"/>
      <c r="L493" s="40"/>
      <c r="M493" s="40"/>
      <c r="N493" s="40"/>
      <c r="O493" s="40"/>
      <c r="P493" s="40"/>
    </row>
    <row r="494" spans="3:16" ht="26.25">
      <c r="C494" s="34">
        <v>45958</v>
      </c>
      <c r="D494" s="35">
        <v>824044872</v>
      </c>
      <c r="E494" s="36" t="s">
        <v>13</v>
      </c>
      <c r="F494" s="58">
        <v>1000</v>
      </c>
      <c r="G494" s="38"/>
      <c r="H494" s="37">
        <f t="shared" si="7"/>
        <v>123201332.29999998</v>
      </c>
      <c r="I494" s="42"/>
      <c r="J494" s="43"/>
      <c r="K494" s="40"/>
      <c r="L494" s="40"/>
      <c r="M494" s="40"/>
      <c r="N494" s="40"/>
      <c r="O494" s="40"/>
      <c r="P494" s="40"/>
    </row>
    <row r="495" spans="3:16" ht="48" customHeight="1">
      <c r="C495" s="34">
        <v>45958</v>
      </c>
      <c r="D495" s="35">
        <v>611355</v>
      </c>
      <c r="E495" s="36" t="s">
        <v>14</v>
      </c>
      <c r="F495" s="37">
        <v>5000</v>
      </c>
      <c r="G495" s="38"/>
      <c r="H495" s="37">
        <f t="shared" si="7"/>
        <v>123206332.29999998</v>
      </c>
      <c r="I495" s="42"/>
      <c r="J495" s="43"/>
      <c r="K495" s="40"/>
      <c r="L495" s="40"/>
      <c r="M495" s="40"/>
      <c r="N495" s="40"/>
      <c r="O495" s="40"/>
      <c r="P495" s="40"/>
    </row>
    <row r="496" spans="3:16" ht="48" customHeight="1">
      <c r="C496" s="34">
        <v>45958</v>
      </c>
      <c r="D496" s="35">
        <v>869750</v>
      </c>
      <c r="E496" s="36" t="s">
        <v>14</v>
      </c>
      <c r="F496" s="37">
        <v>600</v>
      </c>
      <c r="G496" s="38"/>
      <c r="H496" s="37">
        <f t="shared" si="7"/>
        <v>123206932.29999998</v>
      </c>
      <c r="I496" s="42"/>
      <c r="J496" s="43"/>
      <c r="K496" s="40"/>
      <c r="L496" s="40"/>
      <c r="M496" s="40"/>
      <c r="N496" s="40"/>
      <c r="O496" s="40"/>
      <c r="P496" s="40"/>
    </row>
    <row r="497" spans="3:16" ht="78.75">
      <c r="C497" s="44">
        <v>45958</v>
      </c>
      <c r="D497" s="35" t="s">
        <v>248</v>
      </c>
      <c r="E497" s="35" t="s">
        <v>249</v>
      </c>
      <c r="F497" s="37"/>
      <c r="G497" s="50">
        <v>152226</v>
      </c>
      <c r="H497" s="37">
        <f t="shared" si="7"/>
        <v>123054706.29999998</v>
      </c>
      <c r="I497" s="42"/>
      <c r="J497" s="43"/>
      <c r="K497" s="40"/>
      <c r="L497" s="40"/>
      <c r="M497" s="40"/>
      <c r="N497" s="40"/>
      <c r="O497" s="40"/>
      <c r="P497" s="40"/>
    </row>
    <row r="498" spans="3:16" ht="78.75">
      <c r="C498" s="44">
        <v>45958</v>
      </c>
      <c r="D498" s="35" t="s">
        <v>250</v>
      </c>
      <c r="E498" s="35" t="s">
        <v>251</v>
      </c>
      <c r="F498" s="37"/>
      <c r="G498" s="50">
        <v>126424.33</v>
      </c>
      <c r="H498" s="37">
        <f t="shared" si="7"/>
        <v>122928281.96999998</v>
      </c>
      <c r="I498" s="42"/>
      <c r="J498" s="43"/>
      <c r="K498" s="40"/>
      <c r="L498" s="40"/>
      <c r="M498" s="40"/>
      <c r="N498" s="40"/>
      <c r="O498" s="40"/>
      <c r="P498" s="40"/>
    </row>
    <row r="499" spans="3:16" ht="78.75">
      <c r="C499" s="44">
        <v>45958</v>
      </c>
      <c r="D499" s="35" t="s">
        <v>252</v>
      </c>
      <c r="E499" s="35" t="s">
        <v>253</v>
      </c>
      <c r="F499" s="37"/>
      <c r="G499" s="50">
        <v>431542.86</v>
      </c>
      <c r="H499" s="37">
        <f t="shared" si="7"/>
        <v>122496739.10999998</v>
      </c>
      <c r="I499" s="42"/>
      <c r="J499" s="43"/>
      <c r="K499" s="40"/>
      <c r="L499" s="40"/>
      <c r="M499" s="40"/>
      <c r="N499" s="40"/>
      <c r="O499" s="40"/>
      <c r="P499" s="40"/>
    </row>
    <row r="500" spans="3:16" ht="61.5" customHeight="1">
      <c r="C500" s="34">
        <v>45958</v>
      </c>
      <c r="D500" s="35">
        <v>4524000035925</v>
      </c>
      <c r="E500" s="36" t="s">
        <v>254</v>
      </c>
      <c r="F500" s="37">
        <v>194300</v>
      </c>
      <c r="G500" s="38"/>
      <c r="H500" s="37">
        <f t="shared" si="7"/>
        <v>122691039.10999998</v>
      </c>
      <c r="I500" s="42"/>
      <c r="J500" s="43"/>
      <c r="K500" s="40"/>
      <c r="L500" s="40"/>
      <c r="M500" s="40"/>
      <c r="N500" s="40"/>
      <c r="O500" s="40"/>
      <c r="P500" s="40"/>
    </row>
    <row r="501" spans="3:16" ht="26.25">
      <c r="C501" s="66">
        <v>45959</v>
      </c>
      <c r="D501" s="64" t="s">
        <v>255</v>
      </c>
      <c r="E501" s="65" t="s">
        <v>256</v>
      </c>
      <c r="F501" s="46"/>
      <c r="G501" s="47">
        <v>487653.85</v>
      </c>
      <c r="H501" s="37">
        <f t="shared" si="7"/>
        <v>122203385.25999999</v>
      </c>
      <c r="I501" s="42"/>
      <c r="J501" s="43"/>
      <c r="K501" s="40"/>
      <c r="L501" s="40"/>
      <c r="M501" s="40"/>
      <c r="N501" s="40"/>
      <c r="O501" s="40"/>
      <c r="P501" s="40"/>
    </row>
    <row r="502" spans="3:16" ht="54" customHeight="1">
      <c r="C502" s="66">
        <v>45959</v>
      </c>
      <c r="D502" s="35" t="s">
        <v>257</v>
      </c>
      <c r="E502" s="45" t="s">
        <v>258</v>
      </c>
      <c r="F502" s="46"/>
      <c r="G502" s="47">
        <v>24950</v>
      </c>
      <c r="H502" s="37">
        <f t="shared" si="7"/>
        <v>122178435.25999999</v>
      </c>
      <c r="I502" s="42"/>
      <c r="J502" s="43"/>
      <c r="K502" s="40"/>
      <c r="L502" s="40"/>
      <c r="M502" s="40"/>
      <c r="N502" s="40"/>
      <c r="O502" s="40"/>
      <c r="P502" s="40"/>
    </row>
    <row r="503" spans="3:16" ht="54" customHeight="1">
      <c r="C503" s="66">
        <v>45959</v>
      </c>
      <c r="D503" s="64" t="s">
        <v>259</v>
      </c>
      <c r="E503" s="65" t="s">
        <v>260</v>
      </c>
      <c r="F503" s="46"/>
      <c r="G503" s="47">
        <v>2500</v>
      </c>
      <c r="H503" s="37">
        <f t="shared" si="7"/>
        <v>122175935.25999999</v>
      </c>
      <c r="I503" s="42"/>
      <c r="J503" s="43"/>
      <c r="K503" s="40"/>
      <c r="L503" s="40"/>
      <c r="M503" s="40"/>
      <c r="N503" s="40"/>
      <c r="O503" s="40"/>
      <c r="P503" s="40"/>
    </row>
    <row r="504" spans="3:16" ht="54" customHeight="1">
      <c r="C504" s="66">
        <v>45959</v>
      </c>
      <c r="D504" s="64" t="s">
        <v>261</v>
      </c>
      <c r="E504" s="65" t="s">
        <v>262</v>
      </c>
      <c r="F504" s="46"/>
      <c r="G504" s="47">
        <v>2500</v>
      </c>
      <c r="H504" s="37">
        <f t="shared" si="7"/>
        <v>122173435.25999999</v>
      </c>
      <c r="I504" s="42"/>
      <c r="J504" s="43"/>
      <c r="K504" s="40"/>
      <c r="L504" s="40"/>
      <c r="M504" s="40"/>
      <c r="N504" s="40"/>
      <c r="O504" s="40"/>
      <c r="P504" s="40"/>
    </row>
    <row r="505" spans="3:16" ht="54" customHeight="1">
      <c r="C505" s="66">
        <v>45959</v>
      </c>
      <c r="D505" s="64" t="s">
        <v>263</v>
      </c>
      <c r="E505" s="65" t="s">
        <v>264</v>
      </c>
      <c r="F505" s="46"/>
      <c r="G505" s="47">
        <v>165672</v>
      </c>
      <c r="H505" s="37">
        <f t="shared" si="7"/>
        <v>122007763.25999999</v>
      </c>
      <c r="I505" s="42"/>
      <c r="J505" s="43"/>
      <c r="K505" s="40"/>
      <c r="L505" s="40"/>
      <c r="M505" s="40"/>
      <c r="N505" s="40"/>
      <c r="O505" s="40"/>
      <c r="P505" s="40"/>
    </row>
    <row r="506" spans="3:16" ht="54" customHeight="1">
      <c r="C506" s="66">
        <v>45959</v>
      </c>
      <c r="D506" s="64" t="s">
        <v>265</v>
      </c>
      <c r="E506" s="65" t="s">
        <v>266</v>
      </c>
      <c r="F506" s="46"/>
      <c r="G506" s="47">
        <v>5237</v>
      </c>
      <c r="H506" s="37">
        <f t="shared" si="7"/>
        <v>122002526.25999999</v>
      </c>
      <c r="I506" s="42"/>
      <c r="J506" s="43"/>
      <c r="K506" s="40"/>
      <c r="L506" s="40"/>
      <c r="M506" s="40"/>
      <c r="N506" s="40"/>
      <c r="O506" s="40"/>
      <c r="P506" s="40"/>
    </row>
    <row r="507" spans="3:16" ht="54" customHeight="1">
      <c r="C507" s="66">
        <v>45959</v>
      </c>
      <c r="D507" s="64" t="s">
        <v>267</v>
      </c>
      <c r="E507" s="65" t="s">
        <v>268</v>
      </c>
      <c r="F507" s="46"/>
      <c r="G507" s="47">
        <v>45869.96</v>
      </c>
      <c r="H507" s="37">
        <f t="shared" si="7"/>
        <v>121956656.3</v>
      </c>
      <c r="I507" s="42"/>
      <c r="J507" s="43"/>
      <c r="K507" s="40"/>
      <c r="L507" s="40"/>
      <c r="M507" s="40"/>
      <c r="N507" s="40"/>
      <c r="O507" s="40"/>
      <c r="P507" s="40"/>
    </row>
    <row r="508" spans="3:16" ht="54" customHeight="1">
      <c r="C508" s="66">
        <v>45959</v>
      </c>
      <c r="D508" s="64" t="s">
        <v>269</v>
      </c>
      <c r="E508" s="65" t="s">
        <v>270</v>
      </c>
      <c r="F508" s="46"/>
      <c r="G508" s="47">
        <v>14909.82</v>
      </c>
      <c r="H508" s="37">
        <f t="shared" si="7"/>
        <v>121941746.48</v>
      </c>
      <c r="I508" s="42"/>
      <c r="J508" s="43"/>
      <c r="K508" s="40"/>
      <c r="L508" s="40"/>
      <c r="M508" s="40"/>
      <c r="N508" s="40"/>
      <c r="O508" s="40"/>
      <c r="P508" s="40"/>
    </row>
    <row r="509" spans="3:16" ht="26.25">
      <c r="C509" s="34">
        <v>45959</v>
      </c>
      <c r="D509" s="35" t="s">
        <v>271</v>
      </c>
      <c r="E509" s="36" t="s">
        <v>13</v>
      </c>
      <c r="F509" s="58">
        <v>48500</v>
      </c>
      <c r="G509" s="38"/>
      <c r="H509" s="37">
        <f t="shared" si="7"/>
        <v>121990246.48</v>
      </c>
      <c r="I509" s="42"/>
      <c r="J509" s="43"/>
      <c r="K509" s="40"/>
      <c r="L509" s="40"/>
      <c r="M509" s="40"/>
      <c r="N509" s="40"/>
      <c r="O509" s="40"/>
      <c r="P509" s="40"/>
    </row>
    <row r="510" spans="3:16" ht="26.25">
      <c r="C510" s="34">
        <v>45959</v>
      </c>
      <c r="D510" s="35">
        <v>3200020287</v>
      </c>
      <c r="E510" s="36" t="s">
        <v>13</v>
      </c>
      <c r="F510" s="58">
        <v>15000</v>
      </c>
      <c r="G510" s="38"/>
      <c r="H510" s="37">
        <f t="shared" si="7"/>
        <v>122005246.48</v>
      </c>
      <c r="I510" s="42"/>
      <c r="J510" s="43"/>
      <c r="K510" s="40"/>
      <c r="L510" s="40"/>
      <c r="M510" s="40"/>
      <c r="N510" s="40"/>
      <c r="O510" s="40"/>
      <c r="P510" s="40"/>
    </row>
    <row r="511" spans="3:16" ht="26.25">
      <c r="C511" s="34">
        <v>45959</v>
      </c>
      <c r="D511" s="35">
        <v>3200020290</v>
      </c>
      <c r="E511" s="36" t="s">
        <v>13</v>
      </c>
      <c r="F511" s="58">
        <v>27000</v>
      </c>
      <c r="G511" s="38"/>
      <c r="H511" s="37">
        <f t="shared" si="7"/>
        <v>122032246.48</v>
      </c>
      <c r="I511" s="42"/>
      <c r="J511" s="43"/>
      <c r="K511" s="40"/>
      <c r="L511" s="40"/>
      <c r="M511" s="40"/>
      <c r="N511" s="40"/>
      <c r="O511" s="40"/>
      <c r="P511" s="40"/>
    </row>
    <row r="512" spans="3:16" ht="26.25">
      <c r="C512" s="34">
        <v>45959</v>
      </c>
      <c r="D512" s="35" t="s">
        <v>272</v>
      </c>
      <c r="E512" s="36" t="s">
        <v>13</v>
      </c>
      <c r="F512" s="58">
        <v>126925</v>
      </c>
      <c r="G512" s="38"/>
      <c r="H512" s="37">
        <f t="shared" si="7"/>
        <v>122159171.48</v>
      </c>
      <c r="I512" s="42"/>
      <c r="J512" s="43"/>
      <c r="K512" s="40"/>
      <c r="L512" s="40"/>
      <c r="M512" s="40"/>
      <c r="N512" s="40"/>
      <c r="O512" s="40"/>
      <c r="P512" s="40"/>
    </row>
    <row r="513" spans="3:17" ht="26.25">
      <c r="C513" s="34">
        <v>45959</v>
      </c>
      <c r="D513" s="35" t="s">
        <v>273</v>
      </c>
      <c r="E513" s="36" t="s">
        <v>13</v>
      </c>
      <c r="F513" s="58">
        <v>15400</v>
      </c>
      <c r="G513" s="38"/>
      <c r="H513" s="37">
        <f t="shared" si="7"/>
        <v>122174571.48</v>
      </c>
      <c r="I513" s="42"/>
      <c r="J513" s="43"/>
      <c r="K513" s="40"/>
      <c r="L513" s="40"/>
      <c r="M513" s="40"/>
      <c r="N513" s="40"/>
      <c r="O513" s="40"/>
      <c r="P513" s="40"/>
    </row>
    <row r="514" spans="3:17" ht="26.25">
      <c r="C514" s="34">
        <v>45959</v>
      </c>
      <c r="D514" s="35" t="s">
        <v>274</v>
      </c>
      <c r="E514" s="36" t="s">
        <v>13</v>
      </c>
      <c r="F514" s="58">
        <v>37180</v>
      </c>
      <c r="G514" s="38"/>
      <c r="H514" s="37">
        <f t="shared" si="7"/>
        <v>122211751.48</v>
      </c>
      <c r="I514" s="42"/>
      <c r="J514" s="43"/>
      <c r="K514" s="40"/>
      <c r="L514" s="40"/>
      <c r="M514" s="40"/>
      <c r="N514" s="40"/>
      <c r="O514" s="40"/>
      <c r="P514" s="40"/>
    </row>
    <row r="515" spans="3:17" ht="26.25">
      <c r="C515" s="34">
        <v>45959</v>
      </c>
      <c r="D515" s="35">
        <v>5530040308</v>
      </c>
      <c r="E515" s="36" t="s">
        <v>13</v>
      </c>
      <c r="F515" s="58">
        <v>842100</v>
      </c>
      <c r="G515" s="38"/>
      <c r="H515" s="37">
        <f t="shared" si="7"/>
        <v>123053851.48</v>
      </c>
      <c r="I515" s="42"/>
      <c r="J515" s="43"/>
      <c r="K515" s="40"/>
      <c r="L515" s="40"/>
      <c r="M515" s="40"/>
      <c r="N515" s="40"/>
      <c r="O515" s="40"/>
      <c r="P515" s="40"/>
    </row>
    <row r="516" spans="3:17" ht="26.25">
      <c r="C516" s="34">
        <v>45959</v>
      </c>
      <c r="D516" s="35">
        <v>409859347</v>
      </c>
      <c r="E516" s="36" t="s">
        <v>13</v>
      </c>
      <c r="F516" s="58">
        <v>13300</v>
      </c>
      <c r="G516" s="38"/>
      <c r="H516" s="37">
        <f t="shared" si="7"/>
        <v>123067151.48</v>
      </c>
      <c r="I516" s="42"/>
      <c r="J516" s="43"/>
      <c r="K516" s="40"/>
      <c r="L516" s="40"/>
      <c r="M516" s="40"/>
      <c r="N516" s="40"/>
      <c r="O516" s="40"/>
      <c r="P516" s="40"/>
    </row>
    <row r="517" spans="3:17" ht="26.25">
      <c r="C517" s="34">
        <v>45959</v>
      </c>
      <c r="D517" s="35">
        <v>409876242</v>
      </c>
      <c r="E517" s="36" t="s">
        <v>13</v>
      </c>
      <c r="F517" s="58">
        <v>11200</v>
      </c>
      <c r="G517" s="38"/>
      <c r="H517" s="37">
        <f t="shared" si="7"/>
        <v>123078351.48</v>
      </c>
      <c r="I517" s="42"/>
      <c r="J517" s="43"/>
      <c r="L517" s="40"/>
      <c r="M517" s="40"/>
      <c r="N517" s="40"/>
      <c r="O517" s="40"/>
      <c r="P517" s="40"/>
      <c r="Q517" s="56"/>
    </row>
    <row r="518" spans="3:17" ht="60" customHeight="1">
      <c r="C518" s="34">
        <v>45959</v>
      </c>
      <c r="D518" s="35">
        <v>78524</v>
      </c>
      <c r="E518" s="36" t="s">
        <v>14</v>
      </c>
      <c r="F518" s="37">
        <v>1500</v>
      </c>
      <c r="G518" s="38"/>
      <c r="H518" s="37">
        <f t="shared" si="7"/>
        <v>123079851.48</v>
      </c>
      <c r="I518" s="67"/>
      <c r="J518" s="43"/>
      <c r="K518" s="40"/>
      <c r="L518" s="40"/>
      <c r="M518" s="40"/>
      <c r="N518" s="40"/>
      <c r="O518" s="40"/>
      <c r="P518" s="40"/>
      <c r="Q518" s="56"/>
    </row>
    <row r="519" spans="3:17" ht="49.5" customHeight="1">
      <c r="C519" s="34">
        <v>45960</v>
      </c>
      <c r="D519" s="36">
        <v>149865</v>
      </c>
      <c r="E519" s="36" t="s">
        <v>275</v>
      </c>
      <c r="F519" s="37">
        <v>2517504</v>
      </c>
      <c r="G519" s="37"/>
      <c r="H519" s="37">
        <f t="shared" si="7"/>
        <v>125597355.48</v>
      </c>
      <c r="I519" s="55"/>
      <c r="J519" s="43"/>
      <c r="K519" s="40"/>
      <c r="L519" s="40"/>
      <c r="M519" s="40"/>
      <c r="N519" s="40"/>
      <c r="O519" s="40"/>
      <c r="P519" s="40"/>
      <c r="Q519" s="56"/>
    </row>
    <row r="520" spans="3:17" ht="42" customHeight="1">
      <c r="C520" s="34">
        <v>45960</v>
      </c>
      <c r="D520" s="35" t="s">
        <v>276</v>
      </c>
      <c r="E520" s="36" t="s">
        <v>13</v>
      </c>
      <c r="F520" s="58">
        <v>40800</v>
      </c>
      <c r="G520" s="38"/>
      <c r="H520" s="37">
        <f t="shared" si="7"/>
        <v>125638155.48</v>
      </c>
      <c r="I520" s="55"/>
      <c r="J520" s="43"/>
      <c r="K520" s="40"/>
      <c r="L520" s="40"/>
      <c r="M520" s="40"/>
      <c r="N520" s="40"/>
      <c r="O520" s="40"/>
      <c r="P520" s="40"/>
      <c r="Q520" s="56"/>
    </row>
    <row r="521" spans="3:17" ht="26.25">
      <c r="C521" s="34">
        <v>45960</v>
      </c>
      <c r="D521" s="35">
        <v>409905916</v>
      </c>
      <c r="E521" s="36" t="s">
        <v>13</v>
      </c>
      <c r="F521" s="37">
        <v>9100</v>
      </c>
      <c r="G521" s="38"/>
      <c r="H521" s="37">
        <f t="shared" si="7"/>
        <v>125647255.48</v>
      </c>
      <c r="I521" s="55"/>
      <c r="J521" s="43"/>
      <c r="K521" s="40"/>
      <c r="L521" s="40"/>
      <c r="M521" s="40"/>
      <c r="N521" s="40"/>
      <c r="O521" s="40"/>
      <c r="P521" s="40"/>
      <c r="Q521" s="56"/>
    </row>
    <row r="522" spans="3:17" ht="26.25">
      <c r="C522" s="34">
        <v>45960</v>
      </c>
      <c r="D522" s="35" t="s">
        <v>277</v>
      </c>
      <c r="E522" s="36" t="s">
        <v>13</v>
      </c>
      <c r="F522" s="37">
        <v>9500</v>
      </c>
      <c r="G522" s="38"/>
      <c r="H522" s="37">
        <f t="shared" si="7"/>
        <v>125656755.48</v>
      </c>
      <c r="I522" s="55"/>
      <c r="J522" s="43"/>
      <c r="K522" s="40"/>
      <c r="L522" s="40"/>
      <c r="M522" s="40"/>
      <c r="N522" s="40"/>
      <c r="O522" s="40"/>
      <c r="P522" s="40"/>
      <c r="Q522" s="56"/>
    </row>
    <row r="523" spans="3:17" ht="26.25">
      <c r="C523" s="34">
        <v>45960</v>
      </c>
      <c r="D523" s="35">
        <v>240459323</v>
      </c>
      <c r="E523" s="36" t="s">
        <v>13</v>
      </c>
      <c r="F523" s="37">
        <v>5000</v>
      </c>
      <c r="G523" s="38"/>
      <c r="H523" s="37">
        <f t="shared" si="7"/>
        <v>125661755.48</v>
      </c>
      <c r="I523" s="55"/>
      <c r="J523" s="43"/>
      <c r="K523" s="40"/>
      <c r="L523" s="40"/>
      <c r="M523" s="40"/>
      <c r="N523" s="40"/>
      <c r="O523" s="40"/>
      <c r="P523" s="40"/>
      <c r="Q523" s="56"/>
    </row>
    <row r="524" spans="3:17" ht="26.25">
      <c r="C524" s="34">
        <v>45960</v>
      </c>
      <c r="D524" s="35">
        <v>409942257</v>
      </c>
      <c r="E524" s="36" t="s">
        <v>13</v>
      </c>
      <c r="F524" s="37">
        <v>9800</v>
      </c>
      <c r="G524" s="38"/>
      <c r="H524" s="37">
        <f t="shared" si="7"/>
        <v>125671555.48</v>
      </c>
      <c r="I524" s="55"/>
      <c r="J524" s="43"/>
      <c r="K524" s="40"/>
      <c r="L524" s="40"/>
      <c r="M524" s="40"/>
      <c r="N524" s="40"/>
      <c r="O524" s="40"/>
      <c r="P524" s="40"/>
      <c r="Q524" s="56"/>
    </row>
    <row r="525" spans="3:17" ht="26.25">
      <c r="C525" s="34">
        <v>45960</v>
      </c>
      <c r="D525" s="35" t="s">
        <v>278</v>
      </c>
      <c r="E525" s="36" t="s">
        <v>13</v>
      </c>
      <c r="F525" s="37">
        <v>5300</v>
      </c>
      <c r="G525" s="38"/>
      <c r="H525" s="37">
        <f t="shared" si="7"/>
        <v>125676855.48</v>
      </c>
      <c r="I525" s="55"/>
      <c r="J525" s="43"/>
      <c r="K525" s="40"/>
      <c r="L525" s="40"/>
      <c r="M525" s="40"/>
      <c r="N525" s="40"/>
      <c r="O525" s="40"/>
      <c r="P525" s="40"/>
      <c r="Q525" s="56"/>
    </row>
    <row r="526" spans="3:17" ht="26.25">
      <c r="C526" s="34">
        <v>45960</v>
      </c>
      <c r="D526" s="35" t="s">
        <v>279</v>
      </c>
      <c r="E526" s="36" t="s">
        <v>13</v>
      </c>
      <c r="F526" s="37">
        <v>700</v>
      </c>
      <c r="G526" s="38"/>
      <c r="H526" s="37">
        <f t="shared" ref="H526:H567" si="8">+H525+F526-G526</f>
        <v>125677555.48</v>
      </c>
      <c r="I526" s="55"/>
      <c r="J526" s="43"/>
      <c r="K526" s="40"/>
      <c r="L526" s="40"/>
      <c r="M526" s="40"/>
      <c r="N526" s="40"/>
      <c r="O526" s="40"/>
      <c r="P526" s="40"/>
      <c r="Q526" s="56"/>
    </row>
    <row r="527" spans="3:17" ht="26.25">
      <c r="C527" s="34">
        <v>45960</v>
      </c>
      <c r="D527" s="35" t="s">
        <v>280</v>
      </c>
      <c r="E527" s="36" t="s">
        <v>13</v>
      </c>
      <c r="F527" s="37">
        <v>400</v>
      </c>
      <c r="G527" s="38"/>
      <c r="H527" s="37">
        <f t="shared" si="8"/>
        <v>125677955.48</v>
      </c>
      <c r="I527" s="55"/>
      <c r="J527" s="43"/>
      <c r="K527" s="40"/>
      <c r="L527" s="40"/>
      <c r="M527" s="40"/>
      <c r="N527" s="40"/>
      <c r="O527" s="40"/>
      <c r="P527" s="40"/>
      <c r="Q527" s="56"/>
    </row>
    <row r="528" spans="3:17" ht="26.25">
      <c r="C528" s="34">
        <v>45960</v>
      </c>
      <c r="D528" s="35">
        <v>5280010299</v>
      </c>
      <c r="E528" s="36" t="s">
        <v>13</v>
      </c>
      <c r="F528" s="37">
        <v>24250</v>
      </c>
      <c r="G528" s="38"/>
      <c r="H528" s="37">
        <f t="shared" si="8"/>
        <v>125702205.48</v>
      </c>
      <c r="I528" s="55"/>
      <c r="J528" s="43"/>
      <c r="K528" s="40"/>
      <c r="L528" s="40"/>
      <c r="M528" s="40"/>
      <c r="N528" s="40"/>
      <c r="O528" s="40"/>
      <c r="P528" s="40"/>
      <c r="Q528" s="56"/>
    </row>
    <row r="529" spans="3:17" ht="26.25">
      <c r="C529" s="34">
        <v>45960</v>
      </c>
      <c r="D529" s="35">
        <v>5280010302</v>
      </c>
      <c r="E529" s="36" t="s">
        <v>13</v>
      </c>
      <c r="F529" s="37">
        <v>34100</v>
      </c>
      <c r="G529" s="38"/>
      <c r="H529" s="37">
        <f t="shared" si="8"/>
        <v>125736305.48</v>
      </c>
      <c r="I529" s="55"/>
      <c r="J529" s="43"/>
      <c r="K529" s="40"/>
      <c r="L529" s="40"/>
      <c r="M529" s="40"/>
      <c r="N529" s="40"/>
      <c r="O529" s="40"/>
      <c r="P529" s="40"/>
      <c r="Q529" s="56"/>
    </row>
    <row r="530" spans="3:17" ht="39" customHeight="1">
      <c r="C530" s="34">
        <v>45960</v>
      </c>
      <c r="D530" s="35">
        <v>5530020168</v>
      </c>
      <c r="E530" s="36" t="s">
        <v>13</v>
      </c>
      <c r="F530" s="37">
        <v>111700</v>
      </c>
      <c r="G530" s="38"/>
      <c r="H530" s="37">
        <f t="shared" si="8"/>
        <v>125848005.48</v>
      </c>
      <c r="I530" s="55"/>
      <c r="J530" s="43"/>
      <c r="K530" s="40"/>
      <c r="L530" s="40"/>
      <c r="M530" s="40"/>
      <c r="N530" s="40"/>
      <c r="O530" s="40"/>
      <c r="P530" s="40"/>
      <c r="Q530" s="56"/>
    </row>
    <row r="531" spans="3:17" ht="26.25">
      <c r="C531" s="34">
        <v>45960</v>
      </c>
      <c r="D531" s="35">
        <v>5530020171</v>
      </c>
      <c r="E531" s="36" t="s">
        <v>13</v>
      </c>
      <c r="F531" s="37">
        <v>18800</v>
      </c>
      <c r="G531" s="38"/>
      <c r="H531" s="37">
        <f t="shared" si="8"/>
        <v>125866805.48</v>
      </c>
      <c r="I531" s="55"/>
      <c r="J531" s="43"/>
      <c r="K531" s="40"/>
      <c r="L531" s="40"/>
      <c r="M531" s="40"/>
      <c r="N531" s="40"/>
      <c r="O531" s="40"/>
      <c r="P531" s="40"/>
      <c r="Q531" s="56"/>
    </row>
    <row r="532" spans="3:17" ht="52.5">
      <c r="C532" s="34">
        <v>45960</v>
      </c>
      <c r="D532" s="35">
        <v>130502</v>
      </c>
      <c r="E532" s="36" t="s">
        <v>14</v>
      </c>
      <c r="F532" s="37">
        <v>2500</v>
      </c>
      <c r="G532" s="38"/>
      <c r="H532" s="37">
        <f t="shared" si="8"/>
        <v>125869305.48</v>
      </c>
      <c r="I532" s="55"/>
      <c r="J532" s="43"/>
      <c r="K532" s="40"/>
      <c r="L532" s="40"/>
      <c r="M532" s="40"/>
      <c r="N532" s="40"/>
      <c r="O532" s="40"/>
      <c r="P532" s="40"/>
      <c r="Q532" s="56"/>
    </row>
    <row r="533" spans="3:17" ht="52.5">
      <c r="C533" s="34">
        <v>45960</v>
      </c>
      <c r="D533" s="35">
        <v>27030</v>
      </c>
      <c r="E533" s="36" t="s">
        <v>14</v>
      </c>
      <c r="F533" s="37">
        <v>825</v>
      </c>
      <c r="G533" s="38"/>
      <c r="H533" s="37">
        <f t="shared" si="8"/>
        <v>125870130.48</v>
      </c>
      <c r="I533" s="55"/>
      <c r="J533" s="43"/>
      <c r="K533" s="40"/>
      <c r="L533" s="40"/>
      <c r="M533" s="40"/>
      <c r="N533" s="40"/>
      <c r="O533" s="40"/>
      <c r="P533" s="40"/>
      <c r="Q533" s="56"/>
    </row>
    <row r="534" spans="3:17" ht="26.25">
      <c r="C534" s="44">
        <v>45960</v>
      </c>
      <c r="D534" s="35" t="s">
        <v>281</v>
      </c>
      <c r="E534" s="35" t="s">
        <v>282</v>
      </c>
      <c r="F534" s="37"/>
      <c r="G534" s="50">
        <v>262426.64</v>
      </c>
      <c r="H534" s="37">
        <f t="shared" si="8"/>
        <v>125607703.84</v>
      </c>
      <c r="I534" s="55"/>
      <c r="J534" s="43"/>
      <c r="K534" s="40"/>
      <c r="L534" s="40"/>
      <c r="M534" s="40"/>
      <c r="N534" s="40"/>
      <c r="O534" s="40"/>
      <c r="P534" s="40"/>
      <c r="Q534" s="56"/>
    </row>
    <row r="535" spans="3:17" ht="26.25">
      <c r="C535" s="63">
        <v>45961</v>
      </c>
      <c r="D535" s="35" t="s">
        <v>283</v>
      </c>
      <c r="E535" s="45" t="s">
        <v>284</v>
      </c>
      <c r="F535" s="46"/>
      <c r="G535" s="47">
        <v>23400</v>
      </c>
      <c r="H535" s="37">
        <f t="shared" si="8"/>
        <v>125584303.84</v>
      </c>
      <c r="I535" s="55"/>
      <c r="J535" s="43"/>
      <c r="K535" s="40"/>
      <c r="L535" s="40"/>
      <c r="M535" s="40"/>
      <c r="N535" s="40"/>
      <c r="O535" s="40"/>
      <c r="P535" s="40"/>
      <c r="Q535" s="56"/>
    </row>
    <row r="536" spans="3:17" ht="26.25">
      <c r="C536" s="66">
        <v>45961</v>
      </c>
      <c r="D536" s="64" t="s">
        <v>285</v>
      </c>
      <c r="E536" s="65" t="s">
        <v>284</v>
      </c>
      <c r="F536" s="46"/>
      <c r="G536" s="47">
        <v>6450</v>
      </c>
      <c r="H536" s="37">
        <f t="shared" si="8"/>
        <v>125577853.84</v>
      </c>
      <c r="I536" s="55">
        <v>6450</v>
      </c>
      <c r="J536" s="43"/>
      <c r="K536" s="40"/>
      <c r="L536" s="40"/>
      <c r="M536" s="40"/>
      <c r="N536" s="40"/>
      <c r="O536" s="40"/>
      <c r="P536" s="40"/>
      <c r="Q536" s="56"/>
    </row>
    <row r="537" spans="3:17" ht="78.75">
      <c r="C537" s="66">
        <v>45961</v>
      </c>
      <c r="D537" s="64" t="s">
        <v>286</v>
      </c>
      <c r="E537" s="68" t="s">
        <v>287</v>
      </c>
      <c r="F537" s="46"/>
      <c r="G537" s="47">
        <v>129000.01</v>
      </c>
      <c r="H537" s="37">
        <f t="shared" si="8"/>
        <v>125448853.83</v>
      </c>
      <c r="I537" s="55"/>
      <c r="J537" s="43"/>
      <c r="K537" s="40"/>
      <c r="L537" s="40"/>
      <c r="M537" s="40"/>
      <c r="N537" s="40"/>
      <c r="O537" s="40"/>
      <c r="P537" s="40"/>
      <c r="Q537" s="56"/>
    </row>
    <row r="538" spans="3:17" ht="78.75">
      <c r="C538" s="44">
        <v>45961</v>
      </c>
      <c r="D538" s="35" t="s">
        <v>288</v>
      </c>
      <c r="E538" s="45" t="s">
        <v>289</v>
      </c>
      <c r="F538" s="46"/>
      <c r="G538" s="47">
        <v>2867.71</v>
      </c>
      <c r="H538" s="37">
        <f t="shared" si="8"/>
        <v>125445986.12</v>
      </c>
      <c r="I538" s="55"/>
      <c r="J538" s="43"/>
      <c r="K538" s="40"/>
      <c r="L538" s="40"/>
      <c r="M538" s="40"/>
      <c r="N538" s="40"/>
      <c r="O538" s="40"/>
      <c r="P538" s="40"/>
      <c r="Q538" s="56"/>
    </row>
    <row r="539" spans="3:17" ht="78.75">
      <c r="C539" s="66">
        <v>45961</v>
      </c>
      <c r="D539" s="64" t="s">
        <v>290</v>
      </c>
      <c r="E539" s="68" t="s">
        <v>291</v>
      </c>
      <c r="F539" s="46"/>
      <c r="G539" s="47">
        <v>1000000</v>
      </c>
      <c r="H539" s="37">
        <f t="shared" si="8"/>
        <v>124445986.12</v>
      </c>
      <c r="I539" s="55"/>
      <c r="J539" s="43"/>
      <c r="K539" s="40"/>
      <c r="L539" s="40"/>
      <c r="M539" s="40"/>
      <c r="N539" s="40"/>
      <c r="O539" s="40"/>
      <c r="P539" s="40"/>
      <c r="Q539" s="56"/>
    </row>
    <row r="540" spans="3:17" ht="26.25">
      <c r="C540" s="66">
        <v>45961</v>
      </c>
      <c r="D540" s="35" t="s">
        <v>292</v>
      </c>
      <c r="E540" s="45" t="s">
        <v>293</v>
      </c>
      <c r="F540" s="46"/>
      <c r="G540" s="47">
        <v>58684.5</v>
      </c>
      <c r="H540" s="37">
        <f t="shared" si="8"/>
        <v>124387301.62</v>
      </c>
      <c r="I540" s="55">
        <v>58684.5</v>
      </c>
      <c r="J540" s="43"/>
      <c r="K540" s="40"/>
      <c r="L540" s="40"/>
      <c r="M540" s="40"/>
      <c r="N540" s="40"/>
      <c r="O540" s="40"/>
      <c r="P540" s="40"/>
      <c r="Q540" s="56"/>
    </row>
    <row r="541" spans="3:17" ht="52.5">
      <c r="C541" s="63">
        <v>45961</v>
      </c>
      <c r="D541" s="35" t="s">
        <v>294</v>
      </c>
      <c r="E541" s="45" t="s">
        <v>295</v>
      </c>
      <c r="F541" s="46"/>
      <c r="G541" s="47">
        <v>250000</v>
      </c>
      <c r="H541" s="37">
        <f t="shared" si="8"/>
        <v>124137301.62</v>
      </c>
      <c r="I541" s="55"/>
      <c r="J541" s="43"/>
      <c r="K541" s="40"/>
      <c r="L541" s="40"/>
      <c r="M541" s="40"/>
      <c r="N541" s="40"/>
      <c r="O541" s="40"/>
      <c r="P541" s="40"/>
      <c r="Q541" s="56"/>
    </row>
    <row r="542" spans="3:17" ht="78.75">
      <c r="C542" s="66">
        <v>45961</v>
      </c>
      <c r="D542" s="64" t="s">
        <v>296</v>
      </c>
      <c r="E542" s="69" t="s">
        <v>297</v>
      </c>
      <c r="F542" s="46"/>
      <c r="G542" s="47">
        <v>63956</v>
      </c>
      <c r="H542" s="37">
        <f t="shared" si="8"/>
        <v>124073345.62</v>
      </c>
      <c r="I542" s="55"/>
      <c r="J542" s="43"/>
      <c r="K542" s="40"/>
      <c r="L542" s="40"/>
      <c r="M542" s="40"/>
      <c r="N542" s="40"/>
      <c r="O542" s="40"/>
      <c r="P542" s="40"/>
      <c r="Q542" s="56"/>
    </row>
    <row r="543" spans="3:17" ht="26.25">
      <c r="C543" s="66">
        <v>45961</v>
      </c>
      <c r="D543" s="64" t="s">
        <v>298</v>
      </c>
      <c r="E543" s="65" t="s">
        <v>299</v>
      </c>
      <c r="F543" s="46"/>
      <c r="G543" s="47">
        <v>27045.599999999999</v>
      </c>
      <c r="H543" s="37">
        <f t="shared" si="8"/>
        <v>124046300.02000001</v>
      </c>
      <c r="I543" s="55"/>
      <c r="J543" s="43"/>
      <c r="K543" s="40"/>
      <c r="L543" s="40"/>
      <c r="M543" s="40"/>
      <c r="N543" s="40"/>
      <c r="O543" s="40"/>
      <c r="P543" s="40"/>
      <c r="Q543" s="56"/>
    </row>
    <row r="544" spans="3:17" ht="78.75">
      <c r="C544" s="44">
        <v>45961</v>
      </c>
      <c r="D544" s="35" t="s">
        <v>300</v>
      </c>
      <c r="E544" s="68" t="s">
        <v>301</v>
      </c>
      <c r="F544" s="46"/>
      <c r="G544" s="47">
        <v>5900</v>
      </c>
      <c r="H544" s="37">
        <f t="shared" si="8"/>
        <v>124040400.02000001</v>
      </c>
      <c r="I544" s="55"/>
      <c r="J544" s="43"/>
      <c r="K544" s="40"/>
      <c r="L544" s="40"/>
      <c r="M544" s="40"/>
      <c r="N544" s="40"/>
      <c r="O544" s="40"/>
      <c r="P544" s="40"/>
      <c r="Q544" s="56"/>
    </row>
    <row r="545" spans="3:17" ht="46.5">
      <c r="C545" s="70">
        <v>45961</v>
      </c>
      <c r="D545" s="71" t="s">
        <v>302</v>
      </c>
      <c r="E545" s="72" t="s">
        <v>303</v>
      </c>
      <c r="F545" s="46"/>
      <c r="G545" s="47">
        <v>11800</v>
      </c>
      <c r="H545" s="37">
        <f t="shared" si="8"/>
        <v>124028600.02000001</v>
      </c>
      <c r="I545" s="55"/>
      <c r="J545" s="43"/>
      <c r="K545" s="40"/>
      <c r="L545" s="40"/>
      <c r="M545" s="40"/>
      <c r="N545" s="40"/>
      <c r="O545" s="40"/>
      <c r="P545" s="40"/>
      <c r="Q545" s="56"/>
    </row>
    <row r="546" spans="3:17" ht="78.75">
      <c r="C546" s="73">
        <v>45961</v>
      </c>
      <c r="D546" s="74" t="s">
        <v>304</v>
      </c>
      <c r="E546" s="74" t="s">
        <v>305</v>
      </c>
      <c r="F546" s="46"/>
      <c r="G546" s="47">
        <v>48380</v>
      </c>
      <c r="H546" s="37">
        <f t="shared" si="8"/>
        <v>123980220.02000001</v>
      </c>
      <c r="I546" s="55"/>
      <c r="J546" s="43"/>
      <c r="K546" s="40"/>
      <c r="L546" s="40"/>
      <c r="M546" s="40"/>
      <c r="N546" s="40"/>
      <c r="O546" s="40"/>
      <c r="P546" s="40"/>
      <c r="Q546" s="56"/>
    </row>
    <row r="547" spans="3:17" ht="26.25">
      <c r="C547" s="34">
        <v>45961</v>
      </c>
      <c r="D547" s="35">
        <v>452400470185</v>
      </c>
      <c r="E547" s="36" t="s">
        <v>13</v>
      </c>
      <c r="F547" s="37">
        <v>229890</v>
      </c>
      <c r="G547" s="38"/>
      <c r="H547" s="37">
        <f t="shared" si="8"/>
        <v>124210110.02000001</v>
      </c>
      <c r="I547" s="55"/>
      <c r="J547" s="43"/>
      <c r="K547" s="40"/>
      <c r="L547" s="40"/>
      <c r="M547" s="40"/>
      <c r="N547" s="40"/>
      <c r="O547" s="40"/>
      <c r="P547" s="40"/>
      <c r="Q547" s="56"/>
    </row>
    <row r="548" spans="3:17" ht="26.25">
      <c r="C548" s="34">
        <v>45961</v>
      </c>
      <c r="D548" s="35">
        <v>452400547956</v>
      </c>
      <c r="E548" s="36" t="s">
        <v>13</v>
      </c>
      <c r="F548" s="37">
        <v>15400</v>
      </c>
      <c r="G548" s="38"/>
      <c r="H548" s="37">
        <f t="shared" si="8"/>
        <v>124225510.02000001</v>
      </c>
      <c r="I548" s="55"/>
      <c r="J548" s="43"/>
      <c r="K548" s="40"/>
      <c r="L548" s="40"/>
      <c r="M548" s="40"/>
      <c r="N548" s="40"/>
      <c r="O548" s="40"/>
      <c r="P548" s="40"/>
      <c r="Q548" s="56"/>
    </row>
    <row r="549" spans="3:17" ht="26.25">
      <c r="C549" s="34">
        <v>45961</v>
      </c>
      <c r="D549" s="35">
        <v>5540010195</v>
      </c>
      <c r="E549" s="36" t="s">
        <v>13</v>
      </c>
      <c r="F549" s="37">
        <v>7000</v>
      </c>
      <c r="G549" s="38"/>
      <c r="H549" s="37">
        <f t="shared" si="8"/>
        <v>124232510.02000001</v>
      </c>
      <c r="I549" s="55"/>
      <c r="J549" s="43"/>
      <c r="K549" s="40"/>
      <c r="L549" s="40"/>
      <c r="M549" s="40"/>
      <c r="N549" s="40"/>
      <c r="O549" s="40"/>
      <c r="P549" s="40"/>
      <c r="Q549" s="56"/>
    </row>
    <row r="550" spans="3:17" ht="26.25">
      <c r="C550" s="34">
        <v>45961</v>
      </c>
      <c r="D550" s="35">
        <v>730020279</v>
      </c>
      <c r="E550" s="36" t="s">
        <v>13</v>
      </c>
      <c r="F550" s="37">
        <v>12000</v>
      </c>
      <c r="G550" s="38"/>
      <c r="H550" s="37">
        <f t="shared" si="8"/>
        <v>124244510.02000001</v>
      </c>
      <c r="I550" s="55"/>
      <c r="J550" s="43"/>
      <c r="K550" s="40"/>
      <c r="L550" s="40"/>
      <c r="M550" s="40"/>
      <c r="N550" s="40"/>
      <c r="O550" s="40"/>
      <c r="P550" s="40"/>
      <c r="Q550" s="56"/>
    </row>
    <row r="551" spans="3:17" ht="26.25">
      <c r="C551" s="34">
        <v>45961</v>
      </c>
      <c r="D551" s="35">
        <v>452400430007</v>
      </c>
      <c r="E551" s="36" t="s">
        <v>13</v>
      </c>
      <c r="F551" s="37">
        <v>611600</v>
      </c>
      <c r="G551" s="38"/>
      <c r="H551" s="37">
        <f t="shared" si="8"/>
        <v>124856110.02000001</v>
      </c>
      <c r="I551" s="55"/>
      <c r="J551" s="43"/>
      <c r="K551" s="40"/>
      <c r="L551" s="40"/>
      <c r="M551" s="40"/>
      <c r="N551" s="40"/>
      <c r="O551" s="40"/>
      <c r="P551" s="40"/>
      <c r="Q551" s="56"/>
    </row>
    <row r="552" spans="3:17" ht="26.25">
      <c r="C552" s="34">
        <v>45961</v>
      </c>
      <c r="D552" s="35">
        <v>5580050268</v>
      </c>
      <c r="E552" s="36" t="s">
        <v>13</v>
      </c>
      <c r="F552" s="37">
        <v>8000</v>
      </c>
      <c r="G552" s="38"/>
      <c r="H552" s="37">
        <f t="shared" si="8"/>
        <v>124864110.02000001</v>
      </c>
      <c r="I552" s="55"/>
      <c r="J552" s="43"/>
      <c r="K552" s="40"/>
      <c r="L552" s="40"/>
      <c r="M552" s="40"/>
      <c r="N552" s="40"/>
      <c r="O552" s="40"/>
      <c r="P552" s="40"/>
      <c r="Q552" s="56"/>
    </row>
    <row r="553" spans="3:17" ht="26.25">
      <c r="C553" s="34">
        <v>45961</v>
      </c>
      <c r="D553" s="35">
        <v>240469506</v>
      </c>
      <c r="E553" s="36" t="s">
        <v>13</v>
      </c>
      <c r="F553" s="37">
        <v>45000</v>
      </c>
      <c r="G553" s="38"/>
      <c r="H553" s="37">
        <f t="shared" si="8"/>
        <v>124909110.02000001</v>
      </c>
      <c r="I553" s="55"/>
      <c r="J553" s="43"/>
      <c r="K553" s="40"/>
      <c r="L553" s="40"/>
      <c r="M553" s="40"/>
      <c r="N553" s="40"/>
      <c r="O553" s="40"/>
      <c r="P553" s="40"/>
      <c r="Q553" s="56"/>
    </row>
    <row r="554" spans="3:17" ht="26.25">
      <c r="C554" s="34">
        <v>45961</v>
      </c>
      <c r="D554" s="35">
        <v>3040040368</v>
      </c>
      <c r="E554" s="36" t="s">
        <v>13</v>
      </c>
      <c r="F554" s="37">
        <v>2200</v>
      </c>
      <c r="G554" s="38"/>
      <c r="H554" s="37">
        <f t="shared" si="8"/>
        <v>124911310.02000001</v>
      </c>
      <c r="I554" s="55"/>
      <c r="J554" s="43"/>
      <c r="K554" s="40"/>
      <c r="L554" s="40"/>
      <c r="M554" s="40"/>
      <c r="N554" s="40"/>
      <c r="O554" s="40"/>
      <c r="P554" s="40"/>
      <c r="Q554" s="56"/>
    </row>
    <row r="555" spans="3:17" ht="26.25">
      <c r="C555" s="34">
        <v>45961</v>
      </c>
      <c r="D555" s="35">
        <v>452400540169</v>
      </c>
      <c r="E555" s="36" t="s">
        <v>13</v>
      </c>
      <c r="F555" s="37">
        <v>146600</v>
      </c>
      <c r="G555" s="38"/>
      <c r="H555" s="37">
        <f t="shared" si="8"/>
        <v>125057910.02000001</v>
      </c>
      <c r="I555" s="55"/>
      <c r="J555" s="43"/>
      <c r="K555" s="40"/>
      <c r="L555" s="40"/>
      <c r="M555" s="40"/>
      <c r="N555" s="40"/>
      <c r="O555" s="40"/>
      <c r="P555" s="40"/>
      <c r="Q555" s="56"/>
    </row>
    <row r="556" spans="3:17" ht="26.25">
      <c r="C556" s="34">
        <v>45961</v>
      </c>
      <c r="D556" s="35">
        <v>452400540171</v>
      </c>
      <c r="E556" s="36" t="s">
        <v>13</v>
      </c>
      <c r="F556" s="37">
        <v>388500</v>
      </c>
      <c r="G556" s="38"/>
      <c r="H556" s="37">
        <f t="shared" si="8"/>
        <v>125446410.02000001</v>
      </c>
      <c r="I556" s="55"/>
      <c r="J556" s="43"/>
      <c r="K556" s="40"/>
      <c r="L556" s="40"/>
      <c r="M556" s="40"/>
      <c r="N556" s="40"/>
      <c r="O556" s="40"/>
      <c r="P556" s="40"/>
      <c r="Q556" s="56"/>
    </row>
    <row r="557" spans="3:17" ht="26.25">
      <c r="C557" s="34">
        <v>45961</v>
      </c>
      <c r="D557" s="35">
        <v>452400544905</v>
      </c>
      <c r="E557" s="36" t="s">
        <v>13</v>
      </c>
      <c r="F557" s="37">
        <v>31855</v>
      </c>
      <c r="G557" s="38"/>
      <c r="H557" s="37">
        <f t="shared" si="8"/>
        <v>125478265.02000001</v>
      </c>
      <c r="I557" s="55"/>
      <c r="J557" s="43"/>
      <c r="K557" s="40"/>
      <c r="L557" s="40"/>
      <c r="M557" s="40"/>
      <c r="N557" s="40"/>
      <c r="O557" s="40"/>
      <c r="P557" s="40"/>
      <c r="Q557" s="56"/>
    </row>
    <row r="558" spans="3:17" ht="26.25">
      <c r="C558" s="34">
        <v>45961</v>
      </c>
      <c r="D558" s="35">
        <v>240471008</v>
      </c>
      <c r="E558" s="36" t="s">
        <v>13</v>
      </c>
      <c r="F558" s="37">
        <v>360</v>
      </c>
      <c r="G558" s="38"/>
      <c r="H558" s="37">
        <f t="shared" si="8"/>
        <v>125478625.02000001</v>
      </c>
      <c r="I558" s="55"/>
      <c r="J558" s="43"/>
      <c r="K558" s="40"/>
      <c r="L558" s="40"/>
      <c r="M558" s="40"/>
      <c r="N558" s="40"/>
      <c r="O558" s="40"/>
      <c r="P558" s="40"/>
      <c r="Q558" s="56"/>
    </row>
    <row r="559" spans="3:17" ht="26.25">
      <c r="C559" s="34">
        <v>45961</v>
      </c>
      <c r="D559" s="35">
        <v>5530020416</v>
      </c>
      <c r="E559" s="36" t="s">
        <v>13</v>
      </c>
      <c r="F559" s="37">
        <v>20000</v>
      </c>
      <c r="G559" s="38"/>
      <c r="H559" s="37">
        <f t="shared" si="8"/>
        <v>125498625.02000001</v>
      </c>
      <c r="I559" s="55"/>
      <c r="J559" s="43"/>
      <c r="K559" s="40"/>
      <c r="L559" s="40"/>
      <c r="M559" s="40"/>
      <c r="N559" s="40"/>
      <c r="O559" s="40"/>
      <c r="P559" s="40"/>
      <c r="Q559" s="56"/>
    </row>
    <row r="560" spans="3:17" ht="26.25">
      <c r="C560" s="34">
        <v>45961</v>
      </c>
      <c r="D560" s="35">
        <v>5530020419</v>
      </c>
      <c r="E560" s="36" t="s">
        <v>13</v>
      </c>
      <c r="F560" s="37">
        <v>37800</v>
      </c>
      <c r="G560" s="38"/>
      <c r="H560" s="37">
        <f t="shared" si="8"/>
        <v>125536425.02000001</v>
      </c>
      <c r="I560" s="55"/>
      <c r="J560" s="43"/>
      <c r="K560" s="40"/>
      <c r="L560" s="40"/>
      <c r="M560" s="40"/>
      <c r="N560" s="40"/>
      <c r="O560" s="40"/>
      <c r="P560" s="40"/>
      <c r="Q560" s="56"/>
    </row>
    <row r="561" spans="3:17" ht="26.25">
      <c r="C561" s="34">
        <v>45961</v>
      </c>
      <c r="D561" s="35">
        <v>5470050423</v>
      </c>
      <c r="E561" s="36" t="s">
        <v>13</v>
      </c>
      <c r="F561" s="37">
        <v>5000</v>
      </c>
      <c r="G561" s="38"/>
      <c r="H561" s="37">
        <f t="shared" si="8"/>
        <v>125541425.02000001</v>
      </c>
      <c r="I561" s="55"/>
      <c r="J561" s="43"/>
      <c r="K561" s="40"/>
      <c r="L561" s="40"/>
      <c r="M561" s="40"/>
      <c r="N561" s="40"/>
      <c r="O561" s="40"/>
      <c r="P561" s="40"/>
      <c r="Q561" s="56"/>
    </row>
    <row r="562" spans="3:17" ht="52.5">
      <c r="C562" s="34">
        <v>45961</v>
      </c>
      <c r="D562" s="35">
        <v>391569</v>
      </c>
      <c r="E562" s="36" t="s">
        <v>14</v>
      </c>
      <c r="F562" s="37">
        <v>750</v>
      </c>
      <c r="G562" s="38"/>
      <c r="H562" s="37">
        <f t="shared" si="8"/>
        <v>125542175.02000001</v>
      </c>
      <c r="I562" s="55"/>
      <c r="J562" s="43"/>
      <c r="K562" s="40"/>
      <c r="L562" s="40"/>
      <c r="M562" s="40"/>
      <c r="N562" s="40"/>
      <c r="O562" s="40"/>
      <c r="P562" s="40"/>
      <c r="Q562" s="56"/>
    </row>
    <row r="563" spans="3:17" ht="52.5">
      <c r="C563" s="34">
        <v>45961</v>
      </c>
      <c r="D563" s="35">
        <v>332317</v>
      </c>
      <c r="E563" s="36" t="s">
        <v>14</v>
      </c>
      <c r="F563" s="37">
        <v>2500</v>
      </c>
      <c r="G563" s="38"/>
      <c r="H563" s="37">
        <f t="shared" si="8"/>
        <v>125544675.02000001</v>
      </c>
      <c r="I563" s="55"/>
      <c r="J563" s="43"/>
      <c r="K563" s="40"/>
      <c r="L563" s="40"/>
      <c r="M563" s="40"/>
      <c r="N563" s="40"/>
      <c r="O563" s="40"/>
      <c r="P563" s="40"/>
      <c r="Q563" s="56"/>
    </row>
    <row r="564" spans="3:17" ht="78.75">
      <c r="C564" s="44">
        <v>45961</v>
      </c>
      <c r="D564" s="35" t="s">
        <v>306</v>
      </c>
      <c r="E564" s="35" t="s">
        <v>307</v>
      </c>
      <c r="F564" s="37"/>
      <c r="G564" s="50">
        <v>23040.69</v>
      </c>
      <c r="H564" s="37">
        <f t="shared" si="8"/>
        <v>125521634.33000001</v>
      </c>
      <c r="I564" s="55"/>
      <c r="J564" s="43"/>
      <c r="K564" s="40"/>
      <c r="L564" s="40"/>
      <c r="M564" s="40"/>
      <c r="N564" s="40"/>
      <c r="O564" s="40"/>
      <c r="P564" s="40"/>
      <c r="Q564" s="56"/>
    </row>
    <row r="565" spans="3:17" ht="78.75">
      <c r="C565" s="44">
        <v>45961</v>
      </c>
      <c r="D565" s="35" t="s">
        <v>308</v>
      </c>
      <c r="E565" s="35" t="s">
        <v>309</v>
      </c>
      <c r="F565" s="37"/>
      <c r="G565" s="50">
        <v>23040.69</v>
      </c>
      <c r="H565" s="37">
        <f t="shared" si="8"/>
        <v>125498593.64000002</v>
      </c>
      <c r="I565" s="55"/>
      <c r="J565" s="43"/>
      <c r="K565" s="40"/>
      <c r="L565" s="40"/>
      <c r="M565" s="40"/>
      <c r="N565" s="40"/>
      <c r="O565" s="40"/>
      <c r="P565" s="40"/>
      <c r="Q565" s="56"/>
    </row>
    <row r="566" spans="3:17" ht="26.25">
      <c r="C566" s="44">
        <v>45961</v>
      </c>
      <c r="D566" s="35">
        <v>9990002</v>
      </c>
      <c r="E566" s="35" t="s">
        <v>310</v>
      </c>
      <c r="F566" s="75"/>
      <c r="G566" s="50">
        <v>15836.32</v>
      </c>
      <c r="H566" s="37">
        <f t="shared" si="8"/>
        <v>125482757.32000002</v>
      </c>
      <c r="I566" s="55"/>
      <c r="J566" s="43"/>
      <c r="K566" s="40"/>
      <c r="L566" s="40"/>
      <c r="M566" s="40"/>
      <c r="N566" s="40"/>
      <c r="O566" s="40"/>
      <c r="P566" s="40"/>
      <c r="Q566" s="56"/>
    </row>
    <row r="567" spans="3:17" ht="26.25">
      <c r="C567" s="34">
        <v>45961</v>
      </c>
      <c r="D567" s="35">
        <v>9990002</v>
      </c>
      <c r="E567" s="36" t="s">
        <v>311</v>
      </c>
      <c r="F567" s="37"/>
      <c r="G567" s="50">
        <v>192.03</v>
      </c>
      <c r="H567" s="37">
        <f t="shared" si="8"/>
        <v>125482565.29000002</v>
      </c>
      <c r="I567" s="76"/>
      <c r="J567" s="43"/>
      <c r="K567" s="40"/>
      <c r="L567" s="40"/>
      <c r="M567" s="40"/>
      <c r="N567" s="40"/>
      <c r="O567" s="40"/>
      <c r="P567" s="40"/>
      <c r="Q567" s="56"/>
    </row>
    <row r="568" spans="3:17" ht="28.5">
      <c r="C568" s="77"/>
      <c r="D568" s="78"/>
      <c r="E568" s="36"/>
      <c r="F568" s="32">
        <f>SUM(F13:F567)</f>
        <v>39983967.850000001</v>
      </c>
      <c r="G568" s="32">
        <f>SUM(G13:G567)</f>
        <v>54238968.219999984</v>
      </c>
      <c r="H568" s="79">
        <f>+H567</f>
        <v>125482565.29000002</v>
      </c>
      <c r="I568" s="55"/>
      <c r="J568" s="43"/>
      <c r="K568" s="40"/>
      <c r="L568" s="40"/>
      <c r="M568" s="40"/>
      <c r="N568" s="40"/>
      <c r="O568" s="40"/>
      <c r="P568" s="40"/>
      <c r="Q568" s="56"/>
    </row>
    <row r="569" spans="3:17" ht="26.25">
      <c r="C569" s="80"/>
      <c r="D569" s="81"/>
      <c r="E569" s="82"/>
      <c r="F569" s="83"/>
      <c r="G569" s="84"/>
      <c r="H569" s="85"/>
      <c r="I569" s="55"/>
      <c r="J569" s="43"/>
      <c r="K569" s="40"/>
      <c r="L569" s="40"/>
      <c r="M569" s="40"/>
      <c r="N569" s="40"/>
      <c r="O569" s="40"/>
      <c r="P569" s="40"/>
      <c r="Q569" s="56"/>
    </row>
    <row r="570" spans="3:17" ht="26.25">
      <c r="C570" s="80"/>
      <c r="D570" s="81"/>
      <c r="E570" s="82"/>
      <c r="F570" s="83"/>
      <c r="G570" s="84"/>
      <c r="H570" s="85"/>
      <c r="I570" s="55"/>
      <c r="J570" s="43"/>
      <c r="K570" s="40"/>
      <c r="L570" s="40"/>
      <c r="M570" s="40"/>
      <c r="N570" s="40"/>
      <c r="O570" s="40"/>
      <c r="P570" s="40"/>
      <c r="Q570" s="56"/>
    </row>
    <row r="571" spans="3:17" ht="26.25">
      <c r="C571" s="80"/>
      <c r="D571" s="81"/>
      <c r="E571" s="82"/>
      <c r="F571" s="83"/>
      <c r="G571" s="84"/>
      <c r="H571" s="85"/>
      <c r="I571" s="55"/>
      <c r="J571" s="43">
        <f>+F568-E598</f>
        <v>0</v>
      </c>
      <c r="K571" s="40"/>
      <c r="L571" s="40"/>
      <c r="M571" s="40"/>
      <c r="N571" s="40"/>
      <c r="O571" s="40"/>
      <c r="P571" s="40"/>
      <c r="Q571" s="56"/>
    </row>
    <row r="572" spans="3:17" ht="46.5">
      <c r="C572" s="86" t="s">
        <v>312</v>
      </c>
      <c r="D572" s="86"/>
      <c r="E572" s="86"/>
      <c r="F572" s="86"/>
      <c r="G572" s="86"/>
      <c r="H572" s="86"/>
      <c r="I572" s="87"/>
      <c r="J572" s="43"/>
      <c r="K572" s="40"/>
      <c r="L572" s="40"/>
      <c r="M572" s="40"/>
      <c r="N572" s="40"/>
      <c r="O572" s="40"/>
      <c r="P572" s="40"/>
      <c r="Q572" s="56"/>
    </row>
    <row r="573" spans="3:17" ht="46.5">
      <c r="C573" s="86" t="s">
        <v>313</v>
      </c>
      <c r="D573" s="86"/>
      <c r="E573" s="86"/>
      <c r="F573" s="86"/>
      <c r="G573" s="86"/>
      <c r="H573" s="86"/>
      <c r="I573" s="87"/>
      <c r="J573" s="43"/>
      <c r="K573" s="40"/>
      <c r="L573" s="40"/>
      <c r="M573" s="40"/>
      <c r="N573" s="40"/>
      <c r="O573" s="40"/>
      <c r="P573" s="40"/>
      <c r="Q573" s="56"/>
    </row>
    <row r="574" spans="3:17" ht="26.25">
      <c r="C574" s="80"/>
      <c r="D574" s="88"/>
      <c r="E574" s="82"/>
      <c r="F574" s="83"/>
      <c r="G574" s="84"/>
      <c r="H574" s="89"/>
      <c r="I574" s="90"/>
      <c r="J574" s="43"/>
      <c r="K574" s="40"/>
      <c r="L574" s="40"/>
      <c r="M574" s="40"/>
      <c r="N574" s="40"/>
      <c r="O574" s="40"/>
      <c r="P574" s="40"/>
      <c r="Q574" s="56"/>
    </row>
    <row r="575" spans="3:17" ht="48" customHeight="1">
      <c r="C575" s="91" t="s">
        <v>314</v>
      </c>
      <c r="D575" s="91"/>
      <c r="E575" s="82"/>
      <c r="G575" s="92" t="s">
        <v>315</v>
      </c>
      <c r="H575" s="92"/>
      <c r="I575" s="87"/>
      <c r="J575" s="43"/>
      <c r="L575" s="40"/>
      <c r="M575" s="40"/>
      <c r="N575" s="40"/>
      <c r="O575" s="40"/>
      <c r="P575" s="40"/>
      <c r="Q575" s="56"/>
    </row>
    <row r="576" spans="3:17" ht="36.75" thickBot="1">
      <c r="C576" s="93" t="s">
        <v>316</v>
      </c>
      <c r="D576" s="93"/>
      <c r="E576" s="94"/>
      <c r="F576" s="95"/>
      <c r="G576" s="96" t="s">
        <v>317</v>
      </c>
      <c r="H576" s="96"/>
      <c r="I576" s="97"/>
      <c r="J576" s="43"/>
      <c r="K576" s="40"/>
      <c r="L576" s="40"/>
      <c r="M576" s="40"/>
      <c r="N576" s="40"/>
      <c r="O576" s="40"/>
      <c r="P576" s="40"/>
      <c r="Q576" s="98"/>
    </row>
    <row r="577" spans="3:17" ht="26.25">
      <c r="C577" s="99"/>
      <c r="D577" s="100"/>
      <c r="E577" s="101"/>
      <c r="F577" s="102"/>
      <c r="G577" s="102"/>
      <c r="H577" s="103"/>
      <c r="I577" s="104"/>
      <c r="J577" s="40"/>
      <c r="K577" s="40"/>
      <c r="L577" s="40"/>
      <c r="M577" s="40"/>
      <c r="N577" s="40"/>
      <c r="O577" s="40"/>
      <c r="P577" s="40"/>
      <c r="Q577" s="56"/>
    </row>
    <row r="579" spans="3:17" ht="26.25">
      <c r="C579" s="105"/>
      <c r="D579" s="106"/>
      <c r="E579" s="107"/>
      <c r="F579" s="83"/>
      <c r="G579" s="84"/>
      <c r="H579" s="108"/>
      <c r="I579" s="12"/>
      <c r="J579" s="109"/>
      <c r="K579" s="109"/>
      <c r="L579" s="109"/>
      <c r="M579" s="109"/>
      <c r="N579" s="109"/>
      <c r="O579" s="109"/>
      <c r="P579" s="109"/>
      <c r="Q579" s="110"/>
    </row>
    <row r="580" spans="3:17" ht="26.25">
      <c r="C580" s="105"/>
      <c r="D580" s="106"/>
      <c r="E580" s="107"/>
      <c r="F580" s="83"/>
      <c r="G580" s="84"/>
      <c r="H580" s="108"/>
      <c r="I580" s="12"/>
      <c r="J580" s="109"/>
      <c r="K580" s="109"/>
      <c r="L580" s="109"/>
      <c r="M580" s="109"/>
      <c r="N580" s="109"/>
      <c r="O580" s="109"/>
      <c r="P580" s="109"/>
      <c r="Q580" s="110"/>
    </row>
    <row r="581" spans="3:17" ht="26.25" customHeight="1">
      <c r="C581" s="111" t="s">
        <v>318</v>
      </c>
      <c r="D581" s="111"/>
      <c r="E581" s="111"/>
      <c r="F581" s="111"/>
      <c r="G581" s="111"/>
      <c r="H581" s="111"/>
      <c r="I581" s="111"/>
      <c r="J581" s="111"/>
      <c r="K581" s="112"/>
      <c r="L581" s="112"/>
      <c r="M581" s="112"/>
      <c r="N581" s="112"/>
      <c r="O581" s="112"/>
      <c r="P581" s="112"/>
      <c r="Q581" s="21"/>
    </row>
    <row r="582" spans="3:17" ht="26.25" customHeight="1">
      <c r="C582" s="111" t="s">
        <v>2</v>
      </c>
      <c r="D582" s="111"/>
      <c r="E582" s="111"/>
      <c r="F582" s="111"/>
      <c r="G582" s="111"/>
      <c r="H582" s="111"/>
      <c r="I582" s="111"/>
      <c r="J582" s="111"/>
      <c r="K582" s="112"/>
      <c r="L582" s="112"/>
      <c r="M582" s="112"/>
      <c r="N582" s="112"/>
      <c r="O582" s="112"/>
      <c r="P582" s="112"/>
      <c r="Q582" s="21"/>
    </row>
    <row r="583" spans="3:17" ht="26.25" customHeight="1">
      <c r="C583" s="111" t="s">
        <v>319</v>
      </c>
      <c r="D583" s="111"/>
      <c r="E583" s="111"/>
      <c r="F583" s="111"/>
      <c r="G583" s="111"/>
      <c r="H583" s="111"/>
      <c r="I583" s="111"/>
      <c r="J583" s="111"/>
      <c r="K583" s="112"/>
      <c r="L583" s="112"/>
      <c r="M583" s="112"/>
      <c r="N583" s="112"/>
      <c r="O583" s="112"/>
      <c r="P583" s="112"/>
      <c r="Q583" s="21"/>
    </row>
    <row r="584" spans="3:17" ht="26.25" customHeight="1">
      <c r="C584" s="111" t="s">
        <v>320</v>
      </c>
      <c r="D584" s="111"/>
      <c r="E584" s="111"/>
      <c r="F584" s="111"/>
      <c r="G584" s="111"/>
      <c r="H584" s="111"/>
      <c r="I584" s="111"/>
      <c r="J584" s="111"/>
      <c r="K584" s="112"/>
      <c r="L584" s="112"/>
      <c r="M584" s="112"/>
      <c r="N584" s="112"/>
      <c r="O584" s="112"/>
      <c r="P584" s="112"/>
      <c r="Q584" s="21"/>
    </row>
    <row r="585" spans="3:17" ht="26.25">
      <c r="C585" s="111" t="s">
        <v>5</v>
      </c>
      <c r="D585" s="111"/>
      <c r="E585" s="111"/>
      <c r="F585" s="111"/>
      <c r="G585" s="111"/>
      <c r="H585" s="111"/>
      <c r="I585" s="111"/>
      <c r="J585" s="111"/>
      <c r="K585" s="112"/>
      <c r="L585" s="112"/>
      <c r="M585" s="112"/>
      <c r="N585" s="112"/>
      <c r="O585" s="112"/>
      <c r="P585" s="112"/>
      <c r="Q585" s="21"/>
    </row>
    <row r="586" spans="3:17" ht="26.25">
      <c r="C586" s="111" t="s">
        <v>6</v>
      </c>
      <c r="D586" s="111"/>
      <c r="E586" s="111"/>
      <c r="F586" s="111"/>
      <c r="G586" s="111"/>
      <c r="H586" s="111"/>
      <c r="I586" s="111"/>
      <c r="J586" s="111"/>
      <c r="K586" s="112"/>
      <c r="L586" s="112"/>
      <c r="M586" s="112"/>
      <c r="N586" s="112"/>
      <c r="O586" s="112"/>
      <c r="P586" s="112"/>
      <c r="Q586" s="21"/>
    </row>
    <row r="587" spans="3:17" ht="26.25">
      <c r="C587" s="21"/>
      <c r="D587" s="21"/>
      <c r="E587" s="21"/>
      <c r="F587" s="21"/>
      <c r="G587" s="113"/>
      <c r="H587" s="21"/>
      <c r="I587" s="114"/>
      <c r="J587" s="21"/>
      <c r="K587" s="21"/>
      <c r="L587" s="21"/>
      <c r="M587" s="21"/>
      <c r="N587" s="21"/>
      <c r="O587" s="21"/>
      <c r="P587" s="21"/>
      <c r="Q587" s="21"/>
    </row>
    <row r="588" spans="3:17" ht="26.25">
      <c r="C588" s="100"/>
      <c r="D588" s="115"/>
      <c r="E588" s="116"/>
      <c r="F588" s="117"/>
      <c r="G588" s="118"/>
      <c r="H588" s="119"/>
      <c r="I588" s="120"/>
      <c r="J588" s="103"/>
      <c r="K588" s="103"/>
      <c r="L588" s="103"/>
      <c r="M588" s="103"/>
      <c r="N588" s="103"/>
      <c r="O588" s="103"/>
      <c r="P588" s="103"/>
      <c r="Q588" s="116"/>
    </row>
    <row r="589" spans="3:17" ht="27" thickBot="1">
      <c r="C589" s="121"/>
      <c r="D589" s="115"/>
      <c r="E589" s="116"/>
      <c r="F589" s="117"/>
      <c r="G589" s="118"/>
      <c r="H589" s="119"/>
      <c r="I589" s="120"/>
      <c r="J589" s="103"/>
      <c r="K589" s="103"/>
      <c r="L589" s="103"/>
      <c r="M589" s="103"/>
      <c r="N589" s="103"/>
      <c r="O589" s="103"/>
      <c r="P589" s="103"/>
      <c r="Q589" s="116"/>
    </row>
    <row r="590" spans="3:17" ht="82.5" customHeight="1" thickBot="1">
      <c r="C590" s="122" t="s">
        <v>321</v>
      </c>
      <c r="D590" s="122" t="s">
        <v>322</v>
      </c>
      <c r="E590" s="122" t="s">
        <v>323</v>
      </c>
      <c r="F590" s="122" t="s">
        <v>324</v>
      </c>
      <c r="G590" s="123" t="s">
        <v>325</v>
      </c>
      <c r="H590" s="122" t="s">
        <v>326</v>
      </c>
      <c r="I590" s="122" t="s">
        <v>327</v>
      </c>
      <c r="K590" s="124"/>
      <c r="L590" s="124"/>
      <c r="M590" s="124"/>
      <c r="N590" s="124"/>
      <c r="O590" s="124"/>
      <c r="P590" s="124"/>
    </row>
    <row r="591" spans="3:17" s="130" customFormat="1" ht="26.25" thickBot="1">
      <c r="C591" s="125" t="s">
        <v>328</v>
      </c>
      <c r="D591" s="126">
        <f>+[1]SEPTIEMBRE!H548</f>
        <v>29227.67</v>
      </c>
      <c r="E591" s="127">
        <v>0</v>
      </c>
      <c r="F591" s="128">
        <v>0</v>
      </c>
      <c r="G591" s="126">
        <f>+D591+E591-F591</f>
        <v>29227.67</v>
      </c>
      <c r="H591" s="129">
        <f>27183.69+2043.98</f>
        <v>29227.67</v>
      </c>
      <c r="I591" s="129">
        <f>+G591-H591</f>
        <v>0</v>
      </c>
      <c r="K591" s="131"/>
      <c r="L591" s="131"/>
      <c r="M591" s="131"/>
      <c r="N591" s="131"/>
      <c r="O591" s="131"/>
      <c r="P591" s="131"/>
    </row>
    <row r="592" spans="3:17" s="130" customFormat="1" ht="26.25" thickBot="1">
      <c r="C592" s="125" t="s">
        <v>329</v>
      </c>
      <c r="D592" s="126">
        <f>+[1]SEPTIEMBRE!H549</f>
        <v>0</v>
      </c>
      <c r="E592" s="127">
        <v>0</v>
      </c>
      <c r="F592" s="127">
        <v>0</v>
      </c>
      <c r="G592" s="126">
        <v>0</v>
      </c>
      <c r="H592" s="129">
        <v>0</v>
      </c>
      <c r="I592" s="129">
        <f>+G592-H592</f>
        <v>0</v>
      </c>
      <c r="K592" s="131"/>
      <c r="L592" s="131"/>
      <c r="M592" s="131"/>
      <c r="N592" s="131"/>
      <c r="O592" s="131"/>
      <c r="P592" s="131"/>
    </row>
    <row r="593" spans="3:17" s="130" customFormat="1" ht="57.75" hidden="1" thickBot="1">
      <c r="C593" s="125" t="s">
        <v>330</v>
      </c>
      <c r="D593" s="132"/>
      <c r="E593" s="127"/>
      <c r="F593" s="128"/>
      <c r="G593" s="132"/>
      <c r="H593" s="129"/>
      <c r="I593" s="129"/>
      <c r="K593" s="131"/>
      <c r="L593" s="131"/>
      <c r="M593" s="131"/>
      <c r="N593" s="131"/>
      <c r="O593" s="131"/>
      <c r="P593" s="131"/>
    </row>
    <row r="594" spans="3:17" s="130" customFormat="1" ht="54" customHeight="1" thickBot="1">
      <c r="C594" s="125" t="s">
        <v>331</v>
      </c>
      <c r="D594" s="126">
        <f>+[1]SEPTIEMBRE!H551</f>
        <v>171366.15000000002</v>
      </c>
      <c r="E594" s="127">
        <v>0</v>
      </c>
      <c r="F594" s="129">
        <v>11542.03</v>
      </c>
      <c r="G594" s="126">
        <f>+D594+E594-F594</f>
        <v>159824.12000000002</v>
      </c>
      <c r="H594" s="129">
        <v>159824.12</v>
      </c>
      <c r="I594" s="129">
        <f>+G594-H594</f>
        <v>0</v>
      </c>
      <c r="J594"/>
      <c r="K594" s="131"/>
      <c r="L594" s="131"/>
      <c r="M594" s="131"/>
      <c r="N594" s="131"/>
      <c r="O594" s="131"/>
      <c r="P594" s="131"/>
    </row>
    <row r="595" spans="3:17" s="130" customFormat="1" ht="47.25" customHeight="1" thickBot="1">
      <c r="C595" s="125" t="s">
        <v>332</v>
      </c>
      <c r="D595" s="126">
        <f>+[1]SEPTIEMBRE!H552</f>
        <v>48012542.829999998</v>
      </c>
      <c r="E595" s="127">
        <v>24846315.350000001</v>
      </c>
      <c r="F595" s="128">
        <f>22043578.04+950000</f>
        <v>22993578.039999999</v>
      </c>
      <c r="G595" s="126">
        <f>+D595+E595-F595</f>
        <v>49865280.140000008</v>
      </c>
      <c r="H595" s="129">
        <f>250000+49615280.14</f>
        <v>49865280.140000001</v>
      </c>
      <c r="I595" s="129">
        <f>+G595-H595</f>
        <v>0</v>
      </c>
      <c r="J595"/>
      <c r="K595" s="131"/>
      <c r="L595" s="131"/>
      <c r="M595" s="131"/>
      <c r="N595" s="131"/>
      <c r="O595" s="131"/>
      <c r="P595" s="133"/>
      <c r="Q595" s="134"/>
    </row>
    <row r="596" spans="3:17" s="130" customFormat="1" ht="54" customHeight="1" thickBot="1">
      <c r="C596" s="125" t="s">
        <v>333</v>
      </c>
      <c r="D596" s="126">
        <f>+[1]SEPTIEMBRE!H553</f>
        <v>84943132.74000001</v>
      </c>
      <c r="E596" s="127">
        <f>950000+59700+13885652.5</f>
        <v>14895352.5</v>
      </c>
      <c r="F596" s="128">
        <f>29928702.52+2366.88+5000</f>
        <v>29936069.399999999</v>
      </c>
      <c r="G596" s="126">
        <f>+D596+E596-F596</f>
        <v>69902415.840000004</v>
      </c>
      <c r="H596" s="129">
        <v>69902415.840000004</v>
      </c>
      <c r="I596" s="129">
        <f>+G596-H596</f>
        <v>0</v>
      </c>
      <c r="J596" s="135"/>
      <c r="K596" s="131"/>
      <c r="L596" s="131"/>
      <c r="M596" s="131"/>
      <c r="N596" s="131"/>
      <c r="O596" s="131"/>
      <c r="P596" s="131"/>
      <c r="Q596" s="134"/>
    </row>
    <row r="597" spans="3:17" s="130" customFormat="1" ht="54" customHeight="1" thickBot="1">
      <c r="C597" s="125" t="s">
        <v>334</v>
      </c>
      <c r="D597" s="126">
        <f>+[1]SEPTIEMBRE!H554</f>
        <v>6581296.2699999996</v>
      </c>
      <c r="E597" s="127">
        <v>242300</v>
      </c>
      <c r="F597" s="128">
        <v>1297778.75</v>
      </c>
      <c r="G597" s="126">
        <f>+D597+E597-F597</f>
        <v>5525817.5199999996</v>
      </c>
      <c r="H597" s="129">
        <v>5525817.5199999996</v>
      </c>
      <c r="I597" s="129">
        <f>+G597-H597</f>
        <v>0</v>
      </c>
      <c r="J597"/>
      <c r="K597" s="134"/>
      <c r="L597" s="134"/>
      <c r="M597" s="131"/>
      <c r="N597" s="131"/>
      <c r="O597" s="131"/>
      <c r="P597" s="131"/>
    </row>
    <row r="598" spans="3:17" s="130" customFormat="1" ht="27" thickBot="1">
      <c r="C598" s="136"/>
      <c r="D598" s="137">
        <f>SUM(D591:D597)</f>
        <v>139737565.66000003</v>
      </c>
      <c r="E598" s="138">
        <f>SUM(E591:E597)</f>
        <v>39983967.850000001</v>
      </c>
      <c r="F598" s="139">
        <f>SUM(F591:F597)</f>
        <v>54238968.219999999</v>
      </c>
      <c r="G598" s="140">
        <f>SUM(G591:G597)</f>
        <v>125482565.29000001</v>
      </c>
      <c r="H598" s="141">
        <f>SUBTOTAL(9,H591:H597)</f>
        <v>125482565.29000001</v>
      </c>
      <c r="I598" s="139">
        <f>SUM(I592:I597)</f>
        <v>0</v>
      </c>
      <c r="K598" s="142"/>
      <c r="L598" s="143"/>
      <c r="M598" s="143"/>
      <c r="N598" s="143"/>
      <c r="O598" s="143"/>
      <c r="P598" s="143"/>
    </row>
    <row r="599" spans="3:17" ht="26.25">
      <c r="C599" s="144"/>
      <c r="D599" s="145"/>
      <c r="E599" s="103">
        <f>+E598-F568</f>
        <v>0</v>
      </c>
      <c r="F599" s="103">
        <f>+F598-G568</f>
        <v>0</v>
      </c>
      <c r="G599" s="118"/>
      <c r="H599" s="119">
        <f>+H598-H568</f>
        <v>0</v>
      </c>
      <c r="I599" s="120"/>
      <c r="J599" s="133"/>
      <c r="K599" s="142"/>
      <c r="L599" s="133"/>
      <c r="M599" s="133"/>
      <c r="N599" s="133"/>
      <c r="O599" s="133"/>
      <c r="P599" s="133"/>
      <c r="Q599" s="146"/>
    </row>
    <row r="600" spans="3:17" ht="26.25">
      <c r="C600" s="144"/>
      <c r="D600" s="147"/>
      <c r="E600" s="103"/>
      <c r="F600" s="148"/>
      <c r="G600" s="118"/>
      <c r="H600" s="119"/>
      <c r="I600" s="120"/>
      <c r="J600" s="133"/>
      <c r="K600" s="135"/>
      <c r="L600" s="133"/>
      <c r="M600" s="133"/>
      <c r="N600" s="133"/>
      <c r="O600" s="133"/>
      <c r="P600" s="133"/>
      <c r="Q600" s="146"/>
    </row>
    <row r="601" spans="3:17" ht="26.25">
      <c r="C601" s="144"/>
      <c r="D601" s="147"/>
      <c r="E601" s="103"/>
      <c r="F601" s="148"/>
      <c r="G601" s="118"/>
      <c r="H601" s="119"/>
      <c r="I601" s="120"/>
      <c r="J601" s="133"/>
      <c r="K601" s="135"/>
      <c r="L601" s="133"/>
      <c r="M601" s="133"/>
      <c r="N601" s="133"/>
      <c r="O601" s="133"/>
      <c r="P601" s="133"/>
      <c r="Q601" s="146"/>
    </row>
    <row r="602" spans="3:17" ht="26.25">
      <c r="C602" s="144"/>
      <c r="D602" s="147"/>
      <c r="E602" s="103"/>
      <c r="F602" s="148"/>
      <c r="G602" s="118"/>
      <c r="H602" s="119"/>
      <c r="I602" s="120"/>
      <c r="J602" s="133"/>
      <c r="L602" s="133"/>
      <c r="M602" s="133"/>
      <c r="N602" s="133"/>
      <c r="O602" s="133"/>
      <c r="P602" s="133"/>
      <c r="Q602" s="146"/>
    </row>
    <row r="603" spans="3:17" ht="26.25">
      <c r="C603" s="144"/>
      <c r="D603" s="147"/>
      <c r="E603" s="103"/>
      <c r="F603" s="148"/>
      <c r="G603" s="118"/>
      <c r="H603" s="119"/>
      <c r="I603" s="120"/>
      <c r="J603" s="133"/>
      <c r="L603" s="133"/>
      <c r="M603" s="133"/>
      <c r="N603" s="133"/>
      <c r="O603" s="133"/>
      <c r="P603" s="133"/>
      <c r="Q603" s="146"/>
    </row>
    <row r="604" spans="3:17" ht="26.25">
      <c r="C604" s="144"/>
      <c r="D604" s="147"/>
      <c r="E604" s="103"/>
      <c r="F604" s="148"/>
      <c r="G604" s="118"/>
      <c r="H604" s="119"/>
      <c r="I604" s="120"/>
      <c r="J604" s="133"/>
      <c r="L604" s="133"/>
      <c r="M604" s="133"/>
      <c r="N604" s="133"/>
      <c r="O604" s="133"/>
      <c r="P604" s="133"/>
      <c r="Q604" s="146"/>
    </row>
    <row r="605" spans="3:17" ht="26.25">
      <c r="C605" s="149"/>
      <c r="D605" s="150"/>
      <c r="E605" s="151"/>
      <c r="F605" s="83"/>
      <c r="G605" s="84"/>
      <c r="H605" s="108"/>
      <c r="I605" s="12"/>
      <c r="J605" s="13"/>
      <c r="K605" s="13"/>
      <c r="L605" s="13"/>
      <c r="M605" s="13"/>
      <c r="N605" s="13"/>
      <c r="O605" s="13"/>
      <c r="P605" s="13"/>
      <c r="Q605" s="152"/>
    </row>
    <row r="606" spans="3:17" ht="26.25">
      <c r="C606" s="153"/>
      <c r="D606" s="154"/>
      <c r="E606" s="155"/>
      <c r="F606" s="155"/>
      <c r="G606" s="84"/>
      <c r="H606" s="108"/>
      <c r="I606" s="12"/>
      <c r="J606" s="13"/>
      <c r="K606" s="13"/>
      <c r="L606" s="13"/>
      <c r="M606" s="13"/>
      <c r="N606" s="13"/>
      <c r="O606" s="13"/>
      <c r="P606" s="13"/>
      <c r="Q606" s="152"/>
    </row>
    <row r="607" spans="3:17" ht="26.25">
      <c r="C607" s="156"/>
      <c r="D607" s="150"/>
      <c r="E607" s="155"/>
      <c r="F607" s="155"/>
      <c r="G607" s="84"/>
      <c r="H607" s="108"/>
      <c r="I607" s="12"/>
      <c r="J607" s="13"/>
      <c r="K607" s="13"/>
      <c r="L607" s="13"/>
      <c r="M607" s="13"/>
      <c r="N607" s="13"/>
      <c r="O607" s="13"/>
      <c r="P607" s="13"/>
      <c r="Q607" s="152"/>
    </row>
    <row r="608" spans="3:17" ht="26.25">
      <c r="C608" s="156"/>
      <c r="D608" s="150"/>
      <c r="E608" s="157"/>
      <c r="F608" s="83"/>
      <c r="G608" s="84"/>
      <c r="H608" s="108"/>
      <c r="I608" s="12"/>
      <c r="J608" s="13"/>
      <c r="K608" s="13"/>
      <c r="L608" s="13"/>
      <c r="M608" s="13"/>
      <c r="N608" s="13"/>
      <c r="O608" s="13"/>
      <c r="P608" s="13"/>
      <c r="Q608" s="152"/>
    </row>
    <row r="609" spans="3:17" ht="26.25">
      <c r="C609" s="158"/>
      <c r="D609" s="158"/>
      <c r="E609" s="159"/>
      <c r="F609" s="83"/>
      <c r="G609" s="43"/>
      <c r="H609" s="108"/>
      <c r="I609" s="12"/>
      <c r="J609" s="13"/>
      <c r="K609" s="13"/>
      <c r="L609" s="13"/>
      <c r="M609" s="13"/>
      <c r="N609" s="13"/>
      <c r="O609" s="13"/>
      <c r="P609" s="13"/>
      <c r="Q609" s="152"/>
    </row>
    <row r="610" spans="3:17" ht="26.25">
      <c r="C610" s="160" t="s">
        <v>335</v>
      </c>
      <c r="D610" s="160"/>
      <c r="E610" s="161"/>
      <c r="F610" s="83"/>
      <c r="G610" s="162" t="s">
        <v>336</v>
      </c>
      <c r="H610" s="162"/>
      <c r="I610" s="162"/>
      <c r="J610" s="162"/>
      <c r="K610" s="76"/>
      <c r="L610" s="76"/>
      <c r="M610" s="76"/>
      <c r="N610" s="76"/>
      <c r="O610" s="76"/>
      <c r="P610" s="76"/>
    </row>
    <row r="611" spans="3:17" ht="26.25">
      <c r="C611" s="156"/>
      <c r="D611" s="150"/>
      <c r="E611" s="82"/>
      <c r="F611" s="163"/>
      <c r="G611" s="118"/>
      <c r="H611" s="119"/>
      <c r="I611" s="120"/>
      <c r="J611" s="133"/>
      <c r="K611" s="133"/>
      <c r="L611" s="133"/>
      <c r="M611" s="133"/>
      <c r="N611" s="133"/>
      <c r="O611" s="133"/>
      <c r="P611" s="133"/>
      <c r="Q611" s="146"/>
    </row>
    <row r="612" spans="3:17" ht="48" customHeight="1">
      <c r="C612" s="164" t="s">
        <v>337</v>
      </c>
      <c r="D612" s="164"/>
      <c r="E612" s="164"/>
      <c r="F612" s="164"/>
      <c r="G612" s="164"/>
      <c r="H612" s="164"/>
      <c r="I612" s="164"/>
      <c r="J612" s="164"/>
      <c r="K612" s="165"/>
      <c r="L612" s="165"/>
      <c r="M612" s="165"/>
      <c r="N612" s="165"/>
      <c r="O612" s="165"/>
      <c r="P612" s="165"/>
      <c r="Q612" s="152"/>
    </row>
    <row r="613" spans="3:17" ht="26.25">
      <c r="C613" s="166"/>
      <c r="D613" s="167"/>
      <c r="E613" s="168"/>
      <c r="F613" s="83"/>
      <c r="G613" s="43"/>
      <c r="H613" s="40"/>
      <c r="I613" s="169"/>
      <c r="J613" s="165"/>
      <c r="K613" s="165"/>
      <c r="L613" s="165"/>
      <c r="M613" s="165"/>
      <c r="N613" s="165"/>
      <c r="O613" s="165"/>
      <c r="P613" s="165"/>
      <c r="Q613" s="152"/>
    </row>
    <row r="614" spans="3:17" ht="26.25">
      <c r="C614" s="166"/>
      <c r="D614" s="167"/>
      <c r="E614" s="168"/>
      <c r="F614" s="83"/>
      <c r="G614" s="43"/>
      <c r="H614" s="40"/>
      <c r="I614" s="169"/>
      <c r="J614" s="165"/>
      <c r="K614" s="165"/>
      <c r="L614" s="165"/>
      <c r="M614" s="165"/>
      <c r="N614" s="165"/>
      <c r="O614" s="165"/>
      <c r="P614" s="165"/>
      <c r="Q614" s="152"/>
    </row>
    <row r="615" spans="3:17" ht="26.25">
      <c r="C615" s="166"/>
      <c r="D615" s="167"/>
      <c r="E615" s="168"/>
      <c r="F615" s="83"/>
      <c r="G615" s="43"/>
      <c r="H615" s="40"/>
      <c r="I615" s="169"/>
      <c r="J615" s="165"/>
      <c r="K615" s="165"/>
      <c r="L615" s="165"/>
      <c r="M615" s="165"/>
      <c r="N615" s="165"/>
      <c r="O615" s="165"/>
      <c r="P615" s="165"/>
      <c r="Q615" s="152"/>
    </row>
    <row r="616" spans="3:17" ht="26.25">
      <c r="C616" s="2"/>
      <c r="E616" s="168"/>
      <c r="F616" s="83"/>
      <c r="G616" s="43"/>
      <c r="H616" s="40"/>
      <c r="I616" s="169"/>
      <c r="J616" s="76"/>
      <c r="K616" s="76"/>
      <c r="L616" s="76"/>
      <c r="M616" s="76"/>
      <c r="N616" s="76"/>
      <c r="O616" s="76"/>
      <c r="P616" s="76"/>
      <c r="Q616" s="170"/>
    </row>
    <row r="617" spans="3:17" ht="26.25">
      <c r="C617" s="2"/>
      <c r="E617" s="168"/>
      <c r="F617" s="83"/>
      <c r="G617" s="84"/>
      <c r="H617" s="108"/>
      <c r="I617" s="12"/>
      <c r="J617" s="163"/>
      <c r="K617" s="163"/>
      <c r="L617" s="163"/>
      <c r="M617" s="163"/>
      <c r="N617" s="163"/>
      <c r="O617" s="163"/>
      <c r="P617" s="163"/>
      <c r="Q617" s="163"/>
    </row>
    <row r="618" spans="3:17" ht="26.25">
      <c r="K618" s="13"/>
      <c r="L618" s="13"/>
      <c r="M618" s="13"/>
      <c r="N618" s="13"/>
      <c r="O618" s="13"/>
      <c r="P618" s="13"/>
      <c r="Q618" s="171"/>
    </row>
    <row r="619" spans="3:17" ht="26.25">
      <c r="K619" s="13"/>
      <c r="L619" s="13"/>
      <c r="M619" s="13"/>
      <c r="N619" s="13"/>
      <c r="O619" s="13"/>
      <c r="P619" s="13"/>
      <c r="Q619" s="152"/>
    </row>
    <row r="620" spans="3:17" ht="26.25">
      <c r="K620" s="13"/>
      <c r="L620" s="13"/>
      <c r="M620" s="13"/>
      <c r="N620" s="13"/>
      <c r="O620" s="13"/>
      <c r="P620" s="13"/>
      <c r="Q620" s="152"/>
    </row>
  </sheetData>
  <autoFilter ref="C12:G568" xr:uid="{72A7C747-355E-41DB-9E4A-C1606275E19E}">
    <sortState xmlns:xlrd2="http://schemas.microsoft.com/office/spreadsheetml/2017/richdata2" ref="C14:G568">
      <sortCondition ref="C13:C568"/>
    </sortState>
  </autoFilter>
  <mergeCells count="28">
    <mergeCell ref="C609:D609"/>
    <mergeCell ref="C610:D610"/>
    <mergeCell ref="G610:J610"/>
    <mergeCell ref="C612:J612"/>
    <mergeCell ref="C585:J585"/>
    <mergeCell ref="C586:J586"/>
    <mergeCell ref="Q595:Q596"/>
    <mergeCell ref="K597:L597"/>
    <mergeCell ref="E606:F606"/>
    <mergeCell ref="E607:F607"/>
    <mergeCell ref="C576:D576"/>
    <mergeCell ref="G576:H576"/>
    <mergeCell ref="C581:J581"/>
    <mergeCell ref="C582:J582"/>
    <mergeCell ref="C583:J583"/>
    <mergeCell ref="C584:J584"/>
    <mergeCell ref="C9:H9"/>
    <mergeCell ref="C10:H10"/>
    <mergeCell ref="C572:H572"/>
    <mergeCell ref="C573:H573"/>
    <mergeCell ref="C575:D575"/>
    <mergeCell ref="G575:H575"/>
    <mergeCell ref="C3:H3"/>
    <mergeCell ref="C4:H4"/>
    <mergeCell ref="C5:H5"/>
    <mergeCell ref="C6:H6"/>
    <mergeCell ref="C7:H7"/>
    <mergeCell ref="C8:H8"/>
  </mergeCells>
  <pageMargins left="0.70000000000000007" right="0.70000000000000007" top="0.75" bottom="0.75" header="0.30000000000000004" footer="0.30000000000000004"/>
  <pageSetup paperSize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Narda Gil</dc:creator>
  <cp:lastModifiedBy>Narda Gil</cp:lastModifiedBy>
  <dcterms:created xsi:type="dcterms:W3CDTF">2025-11-13T19:46:27Z</dcterms:created>
  <dcterms:modified xsi:type="dcterms:W3CDTF">2025-11-13T19:46:42Z</dcterms:modified>
</cp:coreProperties>
</file>