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https://indocal.sharepoint.com/sites/Presupuesto/Documentos compartidos/Presupuesto/2025/2025/2025/PARA ENVIAR A CASILDA/OCTUBRE/"/>
    </mc:Choice>
  </mc:AlternateContent>
  <xr:revisionPtr revIDLastSave="2" documentId="11_C55EBE3B21A7F049E9B8BDFDC2B52B9E0DDD5975" xr6:coauthVersionLast="47" xr6:coauthVersionMax="47" xr10:uidLastSave="{DBF7780F-F230-445F-965B-DCC1B92BD305}"/>
  <bookViews>
    <workbookView xWindow="-120" yWindow="-120" windowWidth="29040" windowHeight="15720" xr2:uid="{00000000-000D-0000-FFFF-FFFF00000000}"/>
  </bookViews>
  <sheets>
    <sheet name="EJECUCION PRESUPUESTARIA 2025" sheetId="9" r:id="rId1"/>
    <sheet name="NOMINA ASISTENCIA SOCIAL" sheetId="10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3" i="10" l="1"/>
  <c r="F14" i="10" s="1"/>
  <c r="D43" i="9" l="1"/>
  <c r="E43" i="9"/>
  <c r="F43" i="9"/>
  <c r="G43" i="9"/>
  <c r="H43" i="9"/>
  <c r="I43" i="9"/>
  <c r="J43" i="9"/>
  <c r="K43" i="9"/>
  <c r="L43" i="9"/>
  <c r="M43" i="9"/>
  <c r="N43" i="9"/>
  <c r="O43" i="9"/>
  <c r="C43" i="9"/>
  <c r="B43" i="9"/>
  <c r="H51" i="9"/>
  <c r="I35" i="9" l="1"/>
  <c r="B61" i="9" l="1"/>
  <c r="C61" i="9"/>
  <c r="P10" i="9" l="1"/>
  <c r="M15" i="9" l="1"/>
  <c r="K25" i="9"/>
  <c r="E35" i="9"/>
  <c r="B15" i="9" l="1"/>
  <c r="P20" i="9" l="1"/>
  <c r="B9" i="9"/>
  <c r="B25" i="9"/>
  <c r="G15" i="9" l="1"/>
  <c r="G9" i="9"/>
  <c r="E78" i="9"/>
  <c r="F78" i="9"/>
  <c r="G78" i="9"/>
  <c r="H78" i="9"/>
  <c r="I78" i="9"/>
  <c r="J78" i="9"/>
  <c r="K78" i="9"/>
  <c r="L78" i="9"/>
  <c r="M78" i="9"/>
  <c r="N78" i="9"/>
  <c r="O78" i="9"/>
  <c r="E75" i="9"/>
  <c r="F75" i="9"/>
  <c r="G75" i="9"/>
  <c r="H75" i="9"/>
  <c r="I75" i="9"/>
  <c r="J75" i="9"/>
  <c r="K75" i="9"/>
  <c r="L75" i="9"/>
  <c r="M75" i="9"/>
  <c r="N75" i="9"/>
  <c r="O75" i="9"/>
  <c r="E69" i="9"/>
  <c r="F69" i="9"/>
  <c r="G69" i="9"/>
  <c r="H69" i="9"/>
  <c r="I69" i="9"/>
  <c r="J69" i="9"/>
  <c r="K69" i="9"/>
  <c r="L69" i="9"/>
  <c r="M69" i="9"/>
  <c r="N69" i="9"/>
  <c r="O69" i="9"/>
  <c r="E66" i="9"/>
  <c r="F66" i="9"/>
  <c r="G66" i="9"/>
  <c r="H66" i="9"/>
  <c r="I66" i="9"/>
  <c r="J66" i="9"/>
  <c r="K66" i="9"/>
  <c r="L66" i="9"/>
  <c r="M66" i="9"/>
  <c r="N66" i="9"/>
  <c r="O66" i="9"/>
  <c r="E61" i="9"/>
  <c r="F61" i="9"/>
  <c r="G61" i="9"/>
  <c r="H61" i="9"/>
  <c r="I61" i="9"/>
  <c r="J61" i="9"/>
  <c r="K61" i="9"/>
  <c r="L61" i="9"/>
  <c r="M61" i="9"/>
  <c r="N61" i="9"/>
  <c r="O61" i="9"/>
  <c r="E51" i="9"/>
  <c r="F51" i="9"/>
  <c r="G51" i="9"/>
  <c r="I51" i="9"/>
  <c r="J51" i="9"/>
  <c r="K51" i="9"/>
  <c r="L51" i="9"/>
  <c r="M51" i="9"/>
  <c r="N51" i="9"/>
  <c r="O51" i="9"/>
  <c r="F35" i="9"/>
  <c r="G35" i="9"/>
  <c r="H35" i="9"/>
  <c r="J35" i="9"/>
  <c r="K35" i="9"/>
  <c r="L35" i="9"/>
  <c r="M35" i="9"/>
  <c r="O35" i="9"/>
  <c r="E25" i="9"/>
  <c r="F25" i="9"/>
  <c r="G25" i="9"/>
  <c r="H25" i="9"/>
  <c r="I25" i="9"/>
  <c r="J25" i="9"/>
  <c r="L25" i="9"/>
  <c r="M25" i="9"/>
  <c r="N25" i="9"/>
  <c r="O25" i="9"/>
  <c r="D35" i="9"/>
  <c r="D25" i="9"/>
  <c r="E15" i="9"/>
  <c r="F15" i="9"/>
  <c r="H15" i="9"/>
  <c r="I15" i="9"/>
  <c r="J15" i="9"/>
  <c r="K15" i="9"/>
  <c r="L15" i="9"/>
  <c r="N15" i="9"/>
  <c r="O15" i="9"/>
  <c r="F9" i="9"/>
  <c r="H9" i="9"/>
  <c r="I9" i="9"/>
  <c r="J9" i="9"/>
  <c r="K9" i="9"/>
  <c r="L9" i="9"/>
  <c r="M9" i="9"/>
  <c r="N9" i="9"/>
  <c r="O9" i="9"/>
  <c r="E9" i="9"/>
  <c r="P11" i="9"/>
  <c r="P12" i="9"/>
  <c r="P13" i="9"/>
  <c r="P14" i="9"/>
  <c r="P16" i="9"/>
  <c r="P17" i="9"/>
  <c r="P18" i="9"/>
  <c r="P19" i="9"/>
  <c r="P21" i="9"/>
  <c r="P22" i="9"/>
  <c r="P23" i="9"/>
  <c r="P24" i="9"/>
  <c r="P26" i="9"/>
  <c r="P27" i="9"/>
  <c r="P28" i="9"/>
  <c r="P29" i="9"/>
  <c r="P30" i="9"/>
  <c r="P31" i="9"/>
  <c r="P32" i="9"/>
  <c r="P33" i="9"/>
  <c r="P34" i="9"/>
  <c r="P36" i="9"/>
  <c r="P37" i="9"/>
  <c r="P38" i="9"/>
  <c r="P39" i="9"/>
  <c r="P40" i="9"/>
  <c r="P41" i="9"/>
  <c r="P42" i="9"/>
  <c r="P44" i="9"/>
  <c r="P45" i="9"/>
  <c r="P46" i="9"/>
  <c r="P47" i="9"/>
  <c r="P48" i="9"/>
  <c r="P49" i="9"/>
  <c r="P50" i="9"/>
  <c r="P52" i="9"/>
  <c r="P53" i="9"/>
  <c r="P54" i="9"/>
  <c r="P55" i="9"/>
  <c r="P56" i="9"/>
  <c r="P57" i="9"/>
  <c r="P58" i="9"/>
  <c r="P59" i="9"/>
  <c r="P60" i="9"/>
  <c r="P62" i="9"/>
  <c r="P63" i="9"/>
  <c r="P64" i="9"/>
  <c r="P65" i="9"/>
  <c r="P67" i="9"/>
  <c r="P68" i="9"/>
  <c r="P70" i="9"/>
  <c r="P71" i="9"/>
  <c r="P72" i="9"/>
  <c r="P74" i="9"/>
  <c r="P76" i="9"/>
  <c r="P77" i="9"/>
  <c r="P79" i="9"/>
  <c r="P80" i="9"/>
  <c r="P81" i="9"/>
  <c r="P82" i="9"/>
  <c r="D78" i="9"/>
  <c r="D75" i="9"/>
  <c r="D51" i="9"/>
  <c r="D15" i="9"/>
  <c r="D9" i="9"/>
  <c r="D69" i="9"/>
  <c r="D66" i="9"/>
  <c r="D61" i="9"/>
  <c r="E73" i="9" l="1"/>
  <c r="P9" i="9"/>
  <c r="O83" i="9"/>
  <c r="K83" i="9"/>
  <c r="G83" i="9"/>
  <c r="P35" i="9"/>
  <c r="P15" i="9"/>
  <c r="M83" i="9"/>
  <c r="I83" i="9"/>
  <c r="E83" i="9"/>
  <c r="P66" i="9"/>
  <c r="N73" i="9"/>
  <c r="D83" i="9"/>
  <c r="K73" i="9"/>
  <c r="N83" i="9"/>
  <c r="J83" i="9"/>
  <c r="F83" i="9"/>
  <c r="J73" i="9"/>
  <c r="O73" i="9"/>
  <c r="L73" i="9"/>
  <c r="H73" i="9"/>
  <c r="M73" i="9"/>
  <c r="I73" i="9"/>
  <c r="L83" i="9"/>
  <c r="H83" i="9"/>
  <c r="G73" i="9"/>
  <c r="P69" i="9"/>
  <c r="F73" i="9"/>
  <c r="P25" i="9"/>
  <c r="P78" i="9"/>
  <c r="P75" i="9"/>
  <c r="P61" i="9"/>
  <c r="P51" i="9"/>
  <c r="P43" i="9"/>
  <c r="D73" i="9"/>
  <c r="C78" i="9"/>
  <c r="C83" i="9" s="1"/>
  <c r="B78" i="9"/>
  <c r="B83" i="9" s="1"/>
  <c r="C69" i="9"/>
  <c r="B69" i="9"/>
  <c r="B66" i="9"/>
  <c r="C51" i="9"/>
  <c r="B51" i="9"/>
  <c r="C35" i="9"/>
  <c r="B35" i="9"/>
  <c r="C25" i="9"/>
  <c r="C15" i="9"/>
  <c r="C9" i="9"/>
  <c r="B73" i="9" l="1"/>
  <c r="B84" i="9" s="1"/>
  <c r="C73" i="9"/>
  <c r="C84" i="9" s="1"/>
  <c r="O84" i="9"/>
  <c r="G84" i="9"/>
  <c r="I84" i="9"/>
  <c r="M84" i="9"/>
  <c r="J84" i="9"/>
  <c r="K84" i="9"/>
  <c r="E84" i="9"/>
  <c r="N84" i="9"/>
  <c r="H84" i="9"/>
  <c r="P83" i="9"/>
  <c r="F84" i="9"/>
  <c r="L84" i="9"/>
  <c r="D84" i="9"/>
  <c r="P73" i="9"/>
  <c r="P84" i="9" l="1"/>
</calcChain>
</file>

<file path=xl/sharedStrings.xml><?xml version="1.0" encoding="utf-8"?>
<sst xmlns="http://schemas.openxmlformats.org/spreadsheetml/2006/main" count="142" uniqueCount="139">
  <si>
    <t>MINISTERIO DE INDUSTRIA COMERCIO Y MIPYMES</t>
  </si>
  <si>
    <t xml:space="preserve">INSTITUTO DOMINICANO PARA LA CALIDAD </t>
  </si>
  <si>
    <t xml:space="preserve">Ejecución de Gastos y Aplicaciones Financieras </t>
  </si>
  <si>
    <t>En RD$</t>
  </si>
  <si>
    <t>DEVENGADO</t>
  </si>
  <si>
    <t>Detalle</t>
  </si>
  <si>
    <t>Presupuesto Aprobado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</si>
  <si>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</si>
  <si>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</si>
  <si>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</si>
  <si>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</si>
  <si>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</si>
  <si>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</si>
  <si>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</si>
  <si>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</si>
  <si>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</si>
  <si>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</si>
  <si>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</si>
  <si>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</si>
  <si>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 xml:space="preserve">Total 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</si>
  <si>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</si>
  <si>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</si>
  <si>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</si>
  <si>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</si>
  <si>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</si>
  <si>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</si>
  <si>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</si>
  <si>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</si>
  <si>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</si>
  <si>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</si>
  <si>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</si>
  <si>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</si>
  <si>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</si>
  <si>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</si>
  <si>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</si>
  <si>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</si>
  <si>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</si>
  <si>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</si>
  <si>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</si>
  <si>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</si>
  <si>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</si>
  <si>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</si>
  <si>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</si>
  <si>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</si>
  <si>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</si>
  <si>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</si>
  <si>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</si>
  <si>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</si>
  <si>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</si>
  <si>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</si>
  <si>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</si>
  <si>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</si>
  <si>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</si>
  <si>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</si>
  <si>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</si>
  <si>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</si>
  <si>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</si>
  <si>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</si>
  <si>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</si>
  <si>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</si>
  <si>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</si>
  <si>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</si>
  <si>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</si>
  <si>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</si>
  <si>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</si>
  <si>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</si>
  <si>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</si>
  <si>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</si>
  <si>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</si>
  <si>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</si>
  <si>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BIÓLOGICOS CULTIVABLES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</si>
  <si>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</si>
  <si>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</si>
  <si>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</si>
  <si>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</si>
  <si>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</si>
  <si>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</si>
  <si>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</si>
  <si>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</si>
  <si>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</si>
  <si>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</si>
  <si>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</si>
  <si>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</si>
  <si>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</si>
  <si>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</si>
  <si>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Gastos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</si>
  <si>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</si>
  <si>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</si>
  <si>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</si>
  <si>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</si>
  <si>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</si>
  <si>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</si>
  <si>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</si>
  <si>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</si>
  <si>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</si>
  <si>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</si>
  <si>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TOTAL GASTOS Y APLICACIONES FINANCIERAS</t>
  </si>
  <si>
    <t>NOTAS:</t>
  </si>
  <si>
    <t xml:space="preserve">1. Gasto devengado. </t>
  </si>
  <si>
    <t xml:space="preserve">2. Se presenta el gasto por mes; cada mes se debe actualizar el gasto devengado de los meses anteriores. </t>
  </si>
  <si>
    <t xml:space="preserve">3. Se presenta la clasificación objetal del gasto al nivel de cuenta. </t>
  </si>
  <si>
    <t>Preparado por:</t>
  </si>
  <si>
    <t xml:space="preserve">Revisado por: </t>
  </si>
  <si>
    <t>4. Fecha de imputación: último día del mes analizado</t>
  </si>
  <si>
    <t xml:space="preserve">Maria Ogando </t>
  </si>
  <si>
    <t>5.Fuente  Reporte del -SIGEF</t>
  </si>
  <si>
    <t>Presupuesto Vigente</t>
  </si>
  <si>
    <t>Elaine Grullat</t>
  </si>
  <si>
    <t>Enc. Interina Dpto. Presupuesto</t>
  </si>
  <si>
    <t>Directora interina Direccion Financiera</t>
  </si>
  <si>
    <t>Año 2025</t>
  </si>
  <si>
    <t>6. Fecha de registro: desde el 01 de enero del 2025</t>
  </si>
  <si>
    <t xml:space="preserve">MINISTERIO DE INDUSTRIA COMERCIO Y MIPYMES </t>
  </si>
  <si>
    <t>INSTITUTO DOMINICANO PARA LA CALIDAD -INDOCAL-</t>
  </si>
  <si>
    <t>Nómina de Beneficiarios de Asistencia Social</t>
  </si>
  <si>
    <t>Valores en RD$</t>
  </si>
  <si>
    <t>Concepto</t>
  </si>
  <si>
    <t>Nombre del programa</t>
  </si>
  <si>
    <t>Subsidio o beneficio</t>
  </si>
  <si>
    <t>Fecha de otorgamiento</t>
  </si>
  <si>
    <t>Monto</t>
  </si>
  <si>
    <t>Montos globales asignados</t>
  </si>
  <si>
    <t>Periodo o plazo de postulacón</t>
  </si>
  <si>
    <t>Criterios de evacuación y asignación</t>
  </si>
  <si>
    <t>Objetivos del subsidio o beneficio</t>
  </si>
  <si>
    <t>Ayudas y donaciones programadas a hogares y personas</t>
  </si>
  <si>
    <t>Administración de contribuciones especiales</t>
  </si>
  <si>
    <t>FUNIBER</t>
  </si>
  <si>
    <t xml:space="preserve">Colaboración </t>
  </si>
  <si>
    <t xml:space="preserve">             Total   Ayudas y donaciones programadas a hogares y personas</t>
  </si>
  <si>
    <t>Fuente: SIGEF</t>
  </si>
  <si>
    <t>Autorizado por :</t>
  </si>
  <si>
    <t>Preparado Por:</t>
  </si>
  <si>
    <t xml:space="preserve">Elaine Grullat </t>
  </si>
  <si>
    <t>Enc.  Interina Dpto. Presupuesto</t>
  </si>
  <si>
    <t>Directora Financiera</t>
  </si>
  <si>
    <t>Fecha de imputación: hasta el 31 de julio del 2025</t>
  </si>
  <si>
    <t xml:space="preserve">Pago cuotas 47 hasta la 60/60 correspondiente al doctorado en proyectos con especialidad en investigacion a favor de la ing. Karilyn Rodríguez, Directora de la Direccion de Evaluacion de la Conformidad de este INDOCAL.
</t>
  </si>
  <si>
    <t>7. Fecha de imputación: hasta el 31 de octubre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</si>
</sst>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rgb="FF0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BC2E6"/>
        <bgColor rgb="FF000000"/>
      </patternFill>
    </fill>
    <fill>
      <patternFill patternType="solid">
        <fgColor theme="0"/>
        <bgColor rgb="FF000000"/>
      </patternFill>
    </fill>
  </fills>
  <borders count="15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4" fillId="0" borderId="0" applyFont="0" applyFill="0" applyBorder="0" applyAlignment="0" applyProtection="0"/>
  </cellStyleXfs>
  <cellXfs count="60">
    <xf numFmtId="0" fontId="0" fillId="0" borderId="0" xfId="0"/>
    <xf numFmtId="4" fontId="0" fillId="0" borderId="0" xfId="0" applyNumberFormat="1"/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164" fontId="1" fillId="0" borderId="0" xfId="1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 indent="2"/>
    </xf>
    <xf numFmtId="0" fontId="1" fillId="2" borderId="0" xfId="0" applyFont="1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3" borderId="0" xfId="0" applyFont="1" applyFill="1" applyAlignment="1">
      <alignment horizontal="left" vertical="center" wrapText="1"/>
    </xf>
    <xf numFmtId="0" fontId="2" fillId="3" borderId="3" xfId="0" applyFont="1" applyFill="1" applyBorder="1" applyAlignment="1">
      <alignment vertical="center" wrapText="1"/>
    </xf>
    <xf numFmtId="0" fontId="6" fillId="0" borderId="0" xfId="0" applyFont="1"/>
    <xf numFmtId="0" fontId="5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5" fillId="0" borderId="0" xfId="0" applyFont="1"/>
    <xf numFmtId="164" fontId="0" fillId="0" borderId="0" xfId="0" applyNumberFormat="1"/>
    <xf numFmtId="164" fontId="1" fillId="0" borderId="0" xfId="1" applyFont="1" applyBorder="1" applyAlignment="1">
      <alignment vertical="center" wrapText="1"/>
    </xf>
    <xf numFmtId="164" fontId="1" fillId="0" borderId="0" xfId="0" applyNumberFormat="1" applyFont="1"/>
    <xf numFmtId="164" fontId="0" fillId="0" borderId="0" xfId="0" applyNumberFormat="1" applyAlignment="1">
      <alignment vertical="center" wrapText="1"/>
    </xf>
    <xf numFmtId="164" fontId="1" fillId="0" borderId="0" xfId="0" applyNumberFormat="1" applyFont="1" applyAlignment="1">
      <alignment vertical="center" wrapText="1"/>
    </xf>
    <xf numFmtId="164" fontId="1" fillId="2" borderId="0" xfId="0" applyNumberFormat="1" applyFont="1" applyFill="1" applyAlignment="1">
      <alignment vertical="center" wrapText="1"/>
    </xf>
    <xf numFmtId="164" fontId="1" fillId="5" borderId="0" xfId="0" applyNumberFormat="1" applyFont="1" applyFill="1"/>
    <xf numFmtId="164" fontId="0" fillId="5" borderId="0" xfId="0" applyNumberFormat="1" applyFill="1"/>
    <xf numFmtId="164" fontId="1" fillId="3" borderId="0" xfId="0" applyNumberFormat="1" applyFont="1" applyFill="1" applyAlignment="1">
      <alignment horizontal="left" wrapText="1"/>
    </xf>
    <xf numFmtId="164" fontId="1" fillId="3" borderId="0" xfId="0" applyNumberFormat="1" applyFont="1" applyFill="1" applyAlignment="1">
      <alignment horizontal="right" wrapText="1"/>
    </xf>
    <xf numFmtId="164" fontId="1" fillId="4" borderId="0" xfId="0" applyNumberFormat="1" applyFont="1" applyFill="1"/>
    <xf numFmtId="164" fontId="0" fillId="0" borderId="0" xfId="0" applyNumberFormat="1" applyAlignment="1">
      <alignment wrapText="1"/>
    </xf>
    <xf numFmtId="0" fontId="0" fillId="0" borderId="0" xfId="0" applyAlignment="1">
      <alignment horizontal="left" wrapText="1" indent="2"/>
    </xf>
    <xf numFmtId="0" fontId="9" fillId="0" borderId="0" xfId="0" applyFont="1" applyAlignment="1">
      <alignment horizontal="center"/>
    </xf>
    <xf numFmtId="0" fontId="6" fillId="6" borderId="4" xfId="0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6" fillId="6" borderId="6" xfId="0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7" borderId="7" xfId="0" applyFont="1" applyFill="1" applyBorder="1" applyAlignment="1">
      <alignment horizontal="center" vertical="center" wrapText="1"/>
    </xf>
    <xf numFmtId="14" fontId="5" fillId="7" borderId="7" xfId="0" applyNumberFormat="1" applyFont="1" applyFill="1" applyBorder="1" applyAlignment="1">
      <alignment horizontal="center" vertical="center" wrapText="1"/>
    </xf>
    <xf numFmtId="4" fontId="5" fillId="7" borderId="7" xfId="0" applyNumberFormat="1" applyFont="1" applyFill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4" fontId="6" fillId="0" borderId="11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5" fillId="0" borderId="12" xfId="0" applyFont="1" applyBorder="1"/>
    <xf numFmtId="0" fontId="5" fillId="0" borderId="13" xfId="0" applyFont="1" applyBorder="1"/>
    <xf numFmtId="0" fontId="5" fillId="0" borderId="14" xfId="0" applyFont="1" applyBorder="1" applyAlignment="1">
      <alignment vertical="center" wrapText="1"/>
    </xf>
    <xf numFmtId="0" fontId="10" fillId="0" borderId="0" xfId="0" applyFont="1"/>
    <xf numFmtId="0" fontId="11" fillId="0" borderId="0" xfId="0" applyFont="1"/>
    <xf numFmtId="0" fontId="11" fillId="0" borderId="0" xfId="0" applyFont="1" applyAlignment="1">
      <alignment horizontal="left"/>
    </xf>
    <xf numFmtId="0" fontId="12" fillId="0" borderId="0" xfId="0" applyFont="1"/>
    <xf numFmtId="0" fontId="1" fillId="0" borderId="3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8" fillId="0" borderId="8" xfId="0" applyFont="1" applyBorder="1" applyAlignment="1">
      <alignment horizontal="right" vertical="center" wrapText="1"/>
    </xf>
    <xf numFmtId="0" fontId="8" fillId="0" borderId="9" xfId="0" applyFont="1" applyBorder="1" applyAlignment="1">
      <alignment horizontal="right" vertical="center" wrapText="1"/>
    </xf>
    <xf numFmtId="0" fontId="8" fillId="0" borderId="10" xfId="0" applyFont="1" applyBorder="1" applyAlignment="1">
      <alignment horizontal="right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595312</xdr:colOff>
      <xdr:row>1</xdr:row>
      <xdr:rowOff>150811</xdr:rowOff>
    </xdr:from>
    <xdr:to>
      <xdr:col>15</xdr:col>
      <xdr:colOff>808037</xdr:colOff>
      <xdr:row>3</xdr:row>
      <xdr:rowOff>203994</xdr:rowOff>
    </xdr:to>
    <xdr:pic>
      <xdr:nvPicPr>
        <xdr:cNvPr id="2" name="Imagen 1" descr="C:\Users\brodriguez\Desktop\COMUNICACIO DEL INDOCAL\Logo Indocal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907125" y="388936"/>
          <a:ext cx="1034256" cy="5413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1476374</xdr:colOff>
      <xdr:row>0</xdr:row>
      <xdr:rowOff>133350</xdr:rowOff>
    </xdr:from>
    <xdr:to>
      <xdr:col>0</xdr:col>
      <xdr:colOff>2324099</xdr:colOff>
      <xdr:row>5</xdr:row>
      <xdr:rowOff>9525</xdr:rowOff>
    </xdr:to>
    <xdr:pic>
      <xdr:nvPicPr>
        <xdr:cNvPr id="3" name="Picture 2" descr="https://micm.gob.do/images/headers/logo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476374" y="133350"/>
          <a:ext cx="847725" cy="1009650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552450</xdr:colOff>
      <xdr:row>3</xdr:row>
      <xdr:rowOff>47625</xdr:rowOff>
    </xdr:from>
    <xdr:to>
      <xdr:col>1</xdr:col>
      <xdr:colOff>771525</xdr:colOff>
      <xdr:row>8</xdr:row>
      <xdr:rowOff>104775</xdr:rowOff>
    </xdr:to>
    <xdr:pic>
      <xdr:nvPicPr>
        <xdr:cNvPr id="4" name="Picture 2" descr="https://micm.gob.do/images/headers/logo.png">
          <a:extLst>
            <a:ext uri="{FF2B5EF4-FFF2-40B4-BE49-F238E27FC236}">
              <a16:creationId xmlns:a16="http://schemas.microsoft.com/office/drawing/2014/main" id="{4C91C50C-A697-41C1-9C9D-5C73C6EE3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52450" y="619125"/>
          <a:ext cx="1257300" cy="1162050"/>
        </a:xfrm>
        <a:prstGeom prst="rect">
          <a:avLst/>
        </a:prstGeom>
        <a:noFill/>
      </xdr:spPr>
    </xdr:pic>
    <xdr:clientData/>
  </xdr:twoCellAnchor>
  <xdr:twoCellAnchor>
    <xdr:from>
      <xdr:col>7</xdr:col>
      <xdr:colOff>1085849</xdr:colOff>
      <xdr:row>4</xdr:row>
      <xdr:rowOff>133349</xdr:rowOff>
    </xdr:from>
    <xdr:to>
      <xdr:col>8</xdr:col>
      <xdr:colOff>1419224</xdr:colOff>
      <xdr:row>9</xdr:row>
      <xdr:rowOff>0</xdr:rowOff>
    </xdr:to>
    <xdr:pic>
      <xdr:nvPicPr>
        <xdr:cNvPr id="5" name="Imagen 1" descr="C:\Users\brodriguez\Desktop\COMUNICACIO DEL INDOCAL\Logo Indocal.jpg">
          <a:extLst>
            <a:ext uri="{FF2B5EF4-FFF2-40B4-BE49-F238E27FC236}">
              <a16:creationId xmlns:a16="http://schemas.microsoft.com/office/drawing/2014/main" id="{51882B17-39A5-4455-8698-D6B6B5988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029574" y="895349"/>
          <a:ext cx="1438275" cy="9810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9"/>
  <sheetViews>
    <sheetView tabSelected="1" topLeftCell="A3" zoomScale="83" zoomScaleNormal="83" zoomScaleSheetLayoutView="40" workbookViewId="0">
      <selection activeCell="O37" sqref="O37"/>
    </sheetView>
  </sheetViews>
  <sheetFormatPr baseColWidth="10" defaultColWidth="9.140625" defaultRowHeight="15" x14ac:dyDescent="0.25"/>
  <cols>
    <col min="1" max="1" width="66.42578125" customWidth="1"/>
    <col min="2" max="2" width="16.28515625" customWidth="1"/>
    <col min="3" max="3" width="15.7109375" customWidth="1"/>
    <col min="4" max="4" width="15" customWidth="1"/>
    <col min="5" max="5" width="15.7109375" customWidth="1"/>
    <col min="6" max="6" width="14.85546875" customWidth="1"/>
    <col min="7" max="7" width="15.28515625" customWidth="1"/>
    <col min="8" max="8" width="16.28515625" customWidth="1"/>
    <col min="9" max="9" width="14.85546875" customWidth="1"/>
    <col min="10" max="10" width="15" customWidth="1"/>
    <col min="11" max="11" width="15.42578125" customWidth="1"/>
    <col min="12" max="12" width="14.85546875" customWidth="1"/>
    <col min="13" max="13" width="15.28515625" customWidth="1"/>
    <col min="14" max="14" width="15.140625" customWidth="1"/>
    <col min="15" max="15" width="15.42578125" customWidth="1"/>
    <col min="16" max="16" width="15.7109375" customWidth="1"/>
  </cols>
  <sheetData>
    <row r="1" spans="1:16" ht="18.75" customHeight="1" x14ac:dyDescent="0.25">
      <c r="A1" s="52" t="s">
        <v>0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</row>
    <row r="2" spans="1:16" ht="18" customHeight="1" x14ac:dyDescent="0.25">
      <c r="A2" s="52" t="s">
        <v>1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</row>
    <row r="3" spans="1:16" ht="20.25" customHeight="1" x14ac:dyDescent="0.25">
      <c r="A3" s="52" t="s">
        <v>110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</row>
    <row r="4" spans="1:16" ht="18" customHeight="1" x14ac:dyDescent="0.25">
      <c r="A4" s="51" t="s">
        <v>2</v>
      </c>
      <c r="B4" s="51"/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</row>
    <row r="5" spans="1:16" ht="14.25" customHeight="1" thickBot="1" x14ac:dyDescent="0.3">
      <c r="A5" s="53" t="s">
        <v>3</v>
      </c>
      <c r="B5" s="53"/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</row>
    <row r="6" spans="1:16" ht="18" customHeight="1" thickBot="1" x14ac:dyDescent="0.3">
      <c r="D6" s="48" t="s">
        <v>4</v>
      </c>
      <c r="E6" s="49"/>
      <c r="F6" s="49"/>
      <c r="G6" s="49"/>
      <c r="H6" s="49"/>
      <c r="I6" s="49"/>
      <c r="J6" s="49"/>
      <c r="K6" s="49"/>
      <c r="L6" s="49"/>
      <c r="M6" s="49"/>
      <c r="N6" s="49"/>
      <c r="O6" s="50"/>
    </row>
    <row r="7" spans="1:16" ht="30.75" customHeight="1" thickBot="1" x14ac:dyDescent="0.3">
      <c r="A7" s="10" t="s">
        <v>5</v>
      </c>
      <c r="B7" s="2" t="s">
        <v>6</v>
      </c>
      <c r="C7" s="3" t="s">
        <v>106</v>
      </c>
      <c r="D7" s="3" t="s">
        <v>7</v>
      </c>
      <c r="E7" s="2" t="s">
        <v>8</v>
      </c>
      <c r="F7" s="2" t="s">
        <v>9</v>
      </c>
      <c r="G7" s="2" t="s">
        <v>10</v>
      </c>
      <c r="H7" s="2" t="s">
        <v>11</v>
      </c>
      <c r="I7" s="2" t="s">
        <v>12</v>
      </c>
      <c r="J7" s="2" t="s">
        <v>13</v>
      </c>
      <c r="K7" s="2" t="s">
        <v>14</v>
      </c>
      <c r="L7" s="2" t="s">
        <v>15</v>
      </c>
      <c r="M7" s="2" t="s">
        <v>16</v>
      </c>
      <c r="N7" s="2" t="s">
        <v>17</v>
      </c>
      <c r="O7" s="2" t="s">
        <v>18</v>
      </c>
      <c r="P7" s="3" t="s">
        <v>19</v>
      </c>
    </row>
    <row r="8" spans="1:16" x14ac:dyDescent="0.25">
      <c r="A8" s="4" t="s">
        <v>20</v>
      </c>
      <c r="B8" s="5"/>
      <c r="C8" s="5"/>
      <c r="D8" s="1"/>
    </row>
    <row r="9" spans="1:16" x14ac:dyDescent="0.25">
      <c r="A9" s="4" t="s">
        <v>21</v>
      </c>
      <c r="B9" s="16">
        <f>SUM(B10:B14)</f>
        <v>326369343</v>
      </c>
      <c r="C9" s="16">
        <f>SUM(C10:C14)</f>
        <v>328523140.69999999</v>
      </c>
      <c r="D9" s="17">
        <f>+D10+D11+D12+D13+D14</f>
        <v>19527940.169999998</v>
      </c>
      <c r="E9" s="17">
        <f>+E10+E11+E12+E13+E14</f>
        <v>20134242.419999998</v>
      </c>
      <c r="F9" s="17">
        <f t="shared" ref="F9:O9" si="0">+F10+F11+F12+F13+F14</f>
        <v>20502961.490000002</v>
      </c>
      <c r="G9" s="17">
        <f>+G10+G11+G12+G13+G14</f>
        <v>21946027.600000001</v>
      </c>
      <c r="H9" s="17">
        <f t="shared" si="0"/>
        <v>31969236.239999998</v>
      </c>
      <c r="I9" s="17">
        <f t="shared" si="0"/>
        <v>23243404.963</v>
      </c>
      <c r="J9" s="17">
        <f t="shared" si="0"/>
        <v>20335015.009999998</v>
      </c>
      <c r="K9" s="17">
        <f t="shared" si="0"/>
        <v>21467250.300000001</v>
      </c>
      <c r="L9" s="17">
        <f t="shared" si="0"/>
        <v>21205373.089999996</v>
      </c>
      <c r="M9" s="17">
        <f t="shared" si="0"/>
        <v>37433682.630000003</v>
      </c>
      <c r="N9" s="17">
        <f t="shared" si="0"/>
        <v>0</v>
      </c>
      <c r="O9" s="17">
        <f t="shared" si="0"/>
        <v>0</v>
      </c>
      <c r="P9" s="17">
        <f>+D9+E9+F9+G9+H9+I9+J9+K9+L9+M9+N9+O9</f>
        <v>237765133.91300002</v>
      </c>
    </row>
    <row r="10" spans="1:16" x14ac:dyDescent="0.25">
      <c r="A10" s="6" t="s">
        <v>22</v>
      </c>
      <c r="B10" s="18">
        <v>232292682</v>
      </c>
      <c r="C10" s="18">
        <v>233091456</v>
      </c>
      <c r="D10" s="15">
        <v>16168275.33</v>
      </c>
      <c r="E10" s="18">
        <v>16630275.33</v>
      </c>
      <c r="F10" s="15">
        <v>17040991.41</v>
      </c>
      <c r="G10" s="15">
        <v>18348445.34</v>
      </c>
      <c r="H10" s="15">
        <v>17542875.329999998</v>
      </c>
      <c r="I10" s="15">
        <v>17316983.050000001</v>
      </c>
      <c r="J10" s="15">
        <v>16767739.689999999</v>
      </c>
      <c r="K10" s="15">
        <v>17911647.510000002</v>
      </c>
      <c r="L10" s="15">
        <v>17675629.829999998</v>
      </c>
      <c r="M10" s="15">
        <v>16989896.309999999</v>
      </c>
      <c r="N10" s="15">
        <v>0</v>
      </c>
      <c r="O10" s="15">
        <v>0</v>
      </c>
      <c r="P10" s="15">
        <f>+D10+E10+F10+G10+H10+I10+J10+K10+L10+M10+N10+O10</f>
        <v>172392759.13</v>
      </c>
    </row>
    <row r="11" spans="1:16" x14ac:dyDescent="0.25">
      <c r="A11" s="6" t="s">
        <v>23</v>
      </c>
      <c r="B11" s="18">
        <v>45263551</v>
      </c>
      <c r="C11" s="15">
        <v>47338574.700000003</v>
      </c>
      <c r="D11" s="15">
        <v>896000</v>
      </c>
      <c r="E11" s="15">
        <v>901000</v>
      </c>
      <c r="F11" s="15">
        <v>912842.55</v>
      </c>
      <c r="G11" s="15">
        <v>1000223.92</v>
      </c>
      <c r="H11" s="15">
        <v>11711650.1</v>
      </c>
      <c r="I11" s="15">
        <v>3234687.3730000001</v>
      </c>
      <c r="J11" s="15">
        <v>957831.23</v>
      </c>
      <c r="K11" s="15">
        <v>917000</v>
      </c>
      <c r="L11" s="15">
        <v>917000</v>
      </c>
      <c r="M11" s="15">
        <v>17790565.25</v>
      </c>
      <c r="N11" s="15">
        <v>0</v>
      </c>
      <c r="O11" s="15">
        <v>0</v>
      </c>
      <c r="P11" s="15">
        <f t="shared" ref="P11:P73" si="1">+D11+E11+F11+G11+H11+I11+J11+K11+L11+M11+N11+O11</f>
        <v>39238800.423</v>
      </c>
    </row>
    <row r="12" spans="1:16" ht="18" customHeight="1" x14ac:dyDescent="0.25">
      <c r="A12" s="6" t="s">
        <v>24</v>
      </c>
      <c r="B12" s="18">
        <v>432000</v>
      </c>
      <c r="C12" s="15">
        <v>432000</v>
      </c>
      <c r="D12" s="15">
        <v>0</v>
      </c>
      <c r="E12" s="15">
        <v>68576.240000000005</v>
      </c>
      <c r="F12" s="15">
        <v>32531.07</v>
      </c>
      <c r="G12" s="15">
        <v>0</v>
      </c>
      <c r="H12" s="15">
        <v>35889.129999999997</v>
      </c>
      <c r="I12" s="15">
        <v>35610.370000000003</v>
      </c>
      <c r="J12" s="15">
        <v>35640.769999999997</v>
      </c>
      <c r="K12" s="15">
        <v>35406.86</v>
      </c>
      <c r="L12" s="15">
        <v>34812.129999999997</v>
      </c>
      <c r="M12" s="15">
        <v>34997.449999999997</v>
      </c>
      <c r="N12" s="15">
        <v>0</v>
      </c>
      <c r="O12" s="15">
        <v>0</v>
      </c>
      <c r="P12" s="15">
        <f t="shared" si="1"/>
        <v>313464.02</v>
      </c>
    </row>
    <row r="13" spans="1:16" ht="17.25" customHeight="1" x14ac:dyDescent="0.25">
      <c r="A13" s="6" t="s">
        <v>25</v>
      </c>
      <c r="B13" s="18">
        <v>16849560</v>
      </c>
      <c r="C13" s="15">
        <v>16129560</v>
      </c>
      <c r="D13" s="15">
        <v>0</v>
      </c>
      <c r="E13" s="15">
        <v>0</v>
      </c>
      <c r="F13" s="15">
        <v>0</v>
      </c>
      <c r="G13" s="15">
        <v>0</v>
      </c>
      <c r="H13" s="15">
        <v>0</v>
      </c>
      <c r="I13" s="15">
        <v>0</v>
      </c>
      <c r="J13" s="15">
        <v>0</v>
      </c>
      <c r="K13" s="15">
        <v>0</v>
      </c>
      <c r="L13" s="15">
        <v>0</v>
      </c>
      <c r="M13" s="15">
        <v>24000</v>
      </c>
      <c r="N13" s="15">
        <v>0</v>
      </c>
      <c r="O13" s="15">
        <v>0</v>
      </c>
      <c r="P13" s="15">
        <f t="shared" si="1"/>
        <v>24000</v>
      </c>
    </row>
    <row r="14" spans="1:16" x14ac:dyDescent="0.25">
      <c r="A14" s="6" t="s">
        <v>26</v>
      </c>
      <c r="B14" s="18">
        <v>31531550</v>
      </c>
      <c r="C14" s="15">
        <v>31531550</v>
      </c>
      <c r="D14" s="15">
        <v>2463664.84</v>
      </c>
      <c r="E14" s="15">
        <v>2534390.85</v>
      </c>
      <c r="F14" s="15">
        <v>2516596.46</v>
      </c>
      <c r="G14" s="15">
        <v>2597358.34</v>
      </c>
      <c r="H14" s="15">
        <v>2678821.6800000002</v>
      </c>
      <c r="I14" s="15">
        <v>2656124.17</v>
      </c>
      <c r="J14" s="15">
        <v>2573803.3199999998</v>
      </c>
      <c r="K14" s="15">
        <v>2603195.9300000002</v>
      </c>
      <c r="L14" s="15">
        <v>2577931.13</v>
      </c>
      <c r="M14" s="15">
        <v>2594223.62</v>
      </c>
      <c r="N14" s="15">
        <v>0</v>
      </c>
      <c r="O14" s="15">
        <v>0</v>
      </c>
      <c r="P14" s="15">
        <f t="shared" si="1"/>
        <v>25796110.339999996</v>
      </c>
    </row>
    <row r="15" spans="1:16" x14ac:dyDescent="0.25">
      <c r="A15" s="4" t="s">
        <v>27</v>
      </c>
      <c r="B15" s="19">
        <f>SUM(B16:B24)</f>
        <v>75606343</v>
      </c>
      <c r="C15" s="19">
        <f>SUM(C16:C24)</f>
        <v>120876548</v>
      </c>
      <c r="D15" s="17">
        <f>+D16+D17+D18+D19+D20+D21+D22+D23+D24</f>
        <v>1219044.48</v>
      </c>
      <c r="E15" s="17">
        <f t="shared" ref="E15:O15" si="2">+E16+E17+E18+E19+E20+E21+E22+E23+E24</f>
        <v>5149647.5</v>
      </c>
      <c r="F15" s="17">
        <f t="shared" si="2"/>
        <v>4442601.29</v>
      </c>
      <c r="G15" s="17">
        <f t="shared" si="2"/>
        <v>6709999.8100000005</v>
      </c>
      <c r="H15" s="17">
        <f t="shared" si="2"/>
        <v>2561571.54</v>
      </c>
      <c r="I15" s="17">
        <f t="shared" si="2"/>
        <v>4314966.8</v>
      </c>
      <c r="J15" s="17">
        <f t="shared" si="2"/>
        <v>6330978.8899999987</v>
      </c>
      <c r="K15" s="17">
        <f t="shared" si="2"/>
        <v>4118272.51</v>
      </c>
      <c r="L15" s="17">
        <f t="shared" si="2"/>
        <v>6461455.4699999997</v>
      </c>
      <c r="M15" s="17">
        <f t="shared" si="2"/>
        <v>5604084.5699999994</v>
      </c>
      <c r="N15" s="17">
        <f t="shared" si="2"/>
        <v>0</v>
      </c>
      <c r="O15" s="17">
        <f t="shared" si="2"/>
        <v>0</v>
      </c>
      <c r="P15" s="17">
        <f>+D15+E15+F15+G15+H15+I15+J15+K15+L15+M15+N15+O15</f>
        <v>46912622.859999992</v>
      </c>
    </row>
    <row r="16" spans="1:16" x14ac:dyDescent="0.25">
      <c r="A16" s="6" t="s">
        <v>28</v>
      </c>
      <c r="B16" s="18">
        <v>12641130</v>
      </c>
      <c r="C16" s="15">
        <v>15641130</v>
      </c>
      <c r="D16" s="15">
        <v>795189.15</v>
      </c>
      <c r="E16" s="15">
        <v>796182.04</v>
      </c>
      <c r="F16" s="15">
        <v>821009.8</v>
      </c>
      <c r="G16" s="15">
        <v>1150892.3400000001</v>
      </c>
      <c r="H16" s="15">
        <v>899983.69</v>
      </c>
      <c r="I16" s="15">
        <v>901412.45</v>
      </c>
      <c r="J16" s="15">
        <v>1024316.28</v>
      </c>
      <c r="K16" s="15">
        <v>930573.02</v>
      </c>
      <c r="L16" s="15">
        <v>973471.48</v>
      </c>
      <c r="M16" s="15">
        <v>878793.34</v>
      </c>
      <c r="N16" s="15">
        <v>0</v>
      </c>
      <c r="O16" s="15">
        <v>0</v>
      </c>
      <c r="P16" s="15">
        <f t="shared" si="1"/>
        <v>9171823.5899999999</v>
      </c>
    </row>
    <row r="17" spans="1:16" x14ac:dyDescent="0.25">
      <c r="A17" s="6" t="s">
        <v>29</v>
      </c>
      <c r="B17" s="18">
        <v>3434000</v>
      </c>
      <c r="C17" s="15">
        <v>6069733</v>
      </c>
      <c r="D17" s="15">
        <v>0</v>
      </c>
      <c r="E17" s="15">
        <v>0</v>
      </c>
      <c r="F17" s="15">
        <v>177387.82</v>
      </c>
      <c r="G17" s="15">
        <v>578200</v>
      </c>
      <c r="H17" s="15">
        <v>70800</v>
      </c>
      <c r="I17" s="15">
        <v>115237.21</v>
      </c>
      <c r="J17" s="15">
        <v>17700</v>
      </c>
      <c r="K17" s="15">
        <v>0</v>
      </c>
      <c r="L17" s="15">
        <v>237474.51</v>
      </c>
      <c r="M17" s="15">
        <v>172120.7</v>
      </c>
      <c r="N17" s="15">
        <v>0</v>
      </c>
      <c r="O17" s="15">
        <v>0</v>
      </c>
      <c r="P17" s="15">
        <f t="shared" si="1"/>
        <v>1368920.24</v>
      </c>
    </row>
    <row r="18" spans="1:16" x14ac:dyDescent="0.25">
      <c r="A18" s="6" t="s">
        <v>30</v>
      </c>
      <c r="B18" s="18">
        <v>6600011</v>
      </c>
      <c r="C18" s="15">
        <v>8100011</v>
      </c>
      <c r="D18" s="15">
        <v>39400</v>
      </c>
      <c r="E18" s="15">
        <v>315650</v>
      </c>
      <c r="F18" s="15">
        <v>513250</v>
      </c>
      <c r="G18" s="15">
        <v>1295939.22</v>
      </c>
      <c r="H18" s="15">
        <v>588306.35</v>
      </c>
      <c r="I18" s="15">
        <v>563748.25</v>
      </c>
      <c r="J18" s="15">
        <v>607133</v>
      </c>
      <c r="K18" s="15">
        <v>691081.45</v>
      </c>
      <c r="L18" s="15">
        <v>1580803.45</v>
      </c>
      <c r="M18" s="15">
        <v>1343767.47</v>
      </c>
      <c r="N18" s="15">
        <v>0</v>
      </c>
      <c r="O18" s="15">
        <v>0</v>
      </c>
      <c r="P18" s="15">
        <f t="shared" si="1"/>
        <v>7539079.1899999995</v>
      </c>
    </row>
    <row r="19" spans="1:16" x14ac:dyDescent="0.25">
      <c r="A19" s="6" t="s">
        <v>31</v>
      </c>
      <c r="B19" s="18">
        <v>101000</v>
      </c>
      <c r="C19" s="15">
        <v>101000</v>
      </c>
      <c r="D19" s="15">
        <v>0</v>
      </c>
      <c r="E19" s="15">
        <v>0</v>
      </c>
      <c r="F19" s="15">
        <v>0</v>
      </c>
      <c r="G19" s="15">
        <v>0</v>
      </c>
      <c r="H19" s="15">
        <v>30346.99</v>
      </c>
      <c r="I19" s="15">
        <v>0</v>
      </c>
      <c r="J19" s="15">
        <v>158791.14000000001</v>
      </c>
      <c r="K19" s="15">
        <v>28254.240000000002</v>
      </c>
      <c r="L19" s="15">
        <v>116049.69</v>
      </c>
      <c r="M19" s="15">
        <v>228209.93</v>
      </c>
      <c r="N19" s="15"/>
      <c r="O19" s="15">
        <v>0</v>
      </c>
      <c r="P19" s="15">
        <f t="shared" si="1"/>
        <v>561651.99</v>
      </c>
    </row>
    <row r="20" spans="1:16" x14ac:dyDescent="0.25">
      <c r="A20" s="6" t="s">
        <v>32</v>
      </c>
      <c r="B20" s="18">
        <v>11774000</v>
      </c>
      <c r="C20" s="15">
        <v>18605575</v>
      </c>
      <c r="D20" s="15">
        <v>384455.33</v>
      </c>
      <c r="E20" s="15">
        <v>528455.32999999996</v>
      </c>
      <c r="F20" s="15">
        <v>384455.33</v>
      </c>
      <c r="G20" s="15">
        <v>384455.33</v>
      </c>
      <c r="H20" s="15">
        <v>433455.33</v>
      </c>
      <c r="I20" s="15">
        <v>460423.73</v>
      </c>
      <c r="J20" s="15">
        <v>2289673.13</v>
      </c>
      <c r="K20" s="15">
        <v>1141513.6399999999</v>
      </c>
      <c r="L20" s="15">
        <v>66540.67</v>
      </c>
      <c r="M20" s="15">
        <v>0</v>
      </c>
      <c r="N20" s="15">
        <v>0</v>
      </c>
      <c r="O20" s="15">
        <v>0</v>
      </c>
      <c r="P20" s="15">
        <f>+D20+E20+F20+G20+H20+I20+J20+K20+L20+M20+N20+O20</f>
        <v>6073427.8199999994</v>
      </c>
    </row>
    <row r="21" spans="1:16" x14ac:dyDescent="0.25">
      <c r="A21" s="6" t="s">
        <v>33</v>
      </c>
      <c r="B21" s="18">
        <v>7350000</v>
      </c>
      <c r="C21" s="15">
        <v>7350000</v>
      </c>
      <c r="D21" s="15">
        <v>0</v>
      </c>
      <c r="E21" s="15">
        <v>3509360.13</v>
      </c>
      <c r="F21" s="15">
        <v>65114.559999999998</v>
      </c>
      <c r="G21" s="15">
        <v>65114.559999999998</v>
      </c>
      <c r="H21" s="15">
        <v>73272.78</v>
      </c>
      <c r="I21" s="15">
        <v>78445.789999999994</v>
      </c>
      <c r="J21" s="15">
        <v>87956.27</v>
      </c>
      <c r="K21" s="15">
        <v>165507.76999999999</v>
      </c>
      <c r="L21" s="15">
        <v>85629.32</v>
      </c>
      <c r="M21" s="15">
        <v>779213.15</v>
      </c>
      <c r="N21" s="15">
        <v>0</v>
      </c>
      <c r="O21" s="15">
        <v>0</v>
      </c>
      <c r="P21" s="15">
        <f t="shared" si="1"/>
        <v>4909614.33</v>
      </c>
    </row>
    <row r="22" spans="1:16" ht="30" x14ac:dyDescent="0.25">
      <c r="A22" s="6" t="s">
        <v>34</v>
      </c>
      <c r="B22" s="18">
        <v>4829989</v>
      </c>
      <c r="C22" s="15">
        <v>10828664</v>
      </c>
      <c r="D22" s="15">
        <v>0</v>
      </c>
      <c r="E22" s="15">
        <v>0</v>
      </c>
      <c r="F22" s="15">
        <v>1188302.44</v>
      </c>
      <c r="G22" s="15">
        <v>148779.46</v>
      </c>
      <c r="H22" s="15">
        <v>64766.400000000001</v>
      </c>
      <c r="I22" s="15">
        <v>1333019.45</v>
      </c>
      <c r="J22" s="15">
        <v>358044.24</v>
      </c>
      <c r="K22" s="15">
        <v>0</v>
      </c>
      <c r="L22" s="15">
        <v>921686.65</v>
      </c>
      <c r="M22" s="15">
        <v>287821.96999999997</v>
      </c>
      <c r="N22" s="15">
        <v>0</v>
      </c>
      <c r="O22" s="15">
        <v>0</v>
      </c>
      <c r="P22" s="15">
        <f t="shared" si="1"/>
        <v>4302420.6100000003</v>
      </c>
    </row>
    <row r="23" spans="1:16" ht="14.25" customHeight="1" x14ac:dyDescent="0.25">
      <c r="A23" s="6" t="s">
        <v>35</v>
      </c>
      <c r="B23" s="18">
        <v>26376213</v>
      </c>
      <c r="C23" s="15">
        <v>49180435</v>
      </c>
      <c r="D23" s="15">
        <v>0</v>
      </c>
      <c r="E23" s="15">
        <v>0</v>
      </c>
      <c r="F23" s="15">
        <v>1293081.3400000001</v>
      </c>
      <c r="G23" s="15">
        <v>2946518.17</v>
      </c>
      <c r="H23" s="15">
        <v>400640</v>
      </c>
      <c r="I23" s="15">
        <v>862679.92</v>
      </c>
      <c r="J23" s="15">
        <v>1706039.23</v>
      </c>
      <c r="K23" s="15">
        <v>660640</v>
      </c>
      <c r="L23" s="15">
        <v>1839525.38</v>
      </c>
      <c r="M23" s="15">
        <v>1914158.01</v>
      </c>
      <c r="N23" s="15">
        <v>0</v>
      </c>
      <c r="O23" s="15">
        <v>0</v>
      </c>
      <c r="P23" s="15">
        <f t="shared" si="1"/>
        <v>11623282.049999999</v>
      </c>
    </row>
    <row r="24" spans="1:16" ht="14.25" customHeight="1" x14ac:dyDescent="0.25">
      <c r="A24" s="6" t="s">
        <v>36</v>
      </c>
      <c r="B24" s="18">
        <v>2500000</v>
      </c>
      <c r="C24" s="15">
        <v>5000000</v>
      </c>
      <c r="D24" s="15">
        <v>0</v>
      </c>
      <c r="E24" s="15">
        <v>0</v>
      </c>
      <c r="F24" s="15">
        <v>0</v>
      </c>
      <c r="G24" s="15">
        <v>140100.73000000001</v>
      </c>
      <c r="H24" s="15">
        <v>0</v>
      </c>
      <c r="I24" s="15">
        <v>0</v>
      </c>
      <c r="J24" s="15">
        <v>81325.600000000006</v>
      </c>
      <c r="K24" s="15">
        <v>500702.39</v>
      </c>
      <c r="L24" s="15">
        <v>640274.31999999995</v>
      </c>
      <c r="M24" s="15">
        <v>0</v>
      </c>
      <c r="N24" s="15">
        <v>0</v>
      </c>
      <c r="O24" s="15">
        <v>0</v>
      </c>
      <c r="P24" s="15">
        <f t="shared" si="1"/>
        <v>1362403.04</v>
      </c>
    </row>
    <row r="25" spans="1:16" x14ac:dyDescent="0.25">
      <c r="A25" s="4" t="s">
        <v>37</v>
      </c>
      <c r="B25" s="19">
        <f>SUM(B26:B34)</f>
        <v>28436000</v>
      </c>
      <c r="C25" s="19">
        <f>SUM(C26:C34)</f>
        <v>40098286.579999998</v>
      </c>
      <c r="D25" s="15">
        <f>+D26+D27+D28+D29+D30+D31+D32+D33+D34</f>
        <v>0</v>
      </c>
      <c r="E25" s="17">
        <f t="shared" ref="E25:O25" si="3">+E26+E27+E28+E29+E30+E31+E32+E33+E34</f>
        <v>236000</v>
      </c>
      <c r="F25" s="17">
        <f t="shared" si="3"/>
        <v>601033.37</v>
      </c>
      <c r="G25" s="17">
        <f t="shared" si="3"/>
        <v>3804181.62</v>
      </c>
      <c r="H25" s="17">
        <f t="shared" si="3"/>
        <v>1459828.33</v>
      </c>
      <c r="I25" s="17">
        <f t="shared" si="3"/>
        <v>1583489.8900000001</v>
      </c>
      <c r="J25" s="17">
        <f t="shared" si="3"/>
        <v>1246060.3500000001</v>
      </c>
      <c r="K25" s="17">
        <f t="shared" si="3"/>
        <v>446213.49</v>
      </c>
      <c r="L25" s="17">
        <f t="shared" si="3"/>
        <v>2639028.88</v>
      </c>
      <c r="M25" s="17">
        <f t="shared" si="3"/>
        <v>1566415.92</v>
      </c>
      <c r="N25" s="17">
        <f t="shared" si="3"/>
        <v>0</v>
      </c>
      <c r="O25" s="17">
        <f t="shared" si="3"/>
        <v>0</v>
      </c>
      <c r="P25" s="17">
        <f t="shared" si="1"/>
        <v>13582251.85</v>
      </c>
    </row>
    <row r="26" spans="1:16" x14ac:dyDescent="0.25">
      <c r="A26" s="6" t="s">
        <v>38</v>
      </c>
      <c r="B26" s="18">
        <v>650000</v>
      </c>
      <c r="C26" s="15">
        <v>1126142.98</v>
      </c>
      <c r="D26" s="15">
        <v>0</v>
      </c>
      <c r="E26" s="15">
        <v>0</v>
      </c>
      <c r="F26" s="15">
        <v>90660.59</v>
      </c>
      <c r="G26" s="15">
        <v>226060.82</v>
      </c>
      <c r="H26" s="15">
        <v>0</v>
      </c>
      <c r="I26" s="15">
        <v>31675</v>
      </c>
      <c r="J26" s="15">
        <v>114873.8</v>
      </c>
      <c r="K26" s="15">
        <v>27200</v>
      </c>
      <c r="L26" s="15">
        <v>271378.42</v>
      </c>
      <c r="M26" s="15">
        <v>30398</v>
      </c>
      <c r="N26" s="15">
        <v>0</v>
      </c>
      <c r="O26" s="15">
        <v>0</v>
      </c>
      <c r="P26" s="15">
        <f t="shared" si="1"/>
        <v>792246.63</v>
      </c>
    </row>
    <row r="27" spans="1:16" x14ac:dyDescent="0.25">
      <c r="A27" s="6" t="s">
        <v>39</v>
      </c>
      <c r="B27" s="18">
        <v>1450000</v>
      </c>
      <c r="C27" s="15">
        <v>1466166</v>
      </c>
      <c r="D27" s="15">
        <v>0</v>
      </c>
      <c r="E27" s="15">
        <v>0</v>
      </c>
      <c r="F27" s="15">
        <v>40710</v>
      </c>
      <c r="G27" s="15">
        <v>0</v>
      </c>
      <c r="H27" s="15">
        <v>0</v>
      </c>
      <c r="I27" s="15">
        <v>87328.85</v>
      </c>
      <c r="J27" s="15">
        <v>285690.98</v>
      </c>
      <c r="K27" s="15">
        <v>20228.740000000002</v>
      </c>
      <c r="L27" s="15">
        <v>0</v>
      </c>
      <c r="M27" s="15">
        <v>0</v>
      </c>
      <c r="N27" s="15">
        <v>0</v>
      </c>
      <c r="O27" s="15">
        <v>0</v>
      </c>
      <c r="P27" s="15">
        <f t="shared" si="1"/>
        <v>433958.56999999995</v>
      </c>
    </row>
    <row r="28" spans="1:16" x14ac:dyDescent="0.25">
      <c r="A28" s="6" t="s">
        <v>40</v>
      </c>
      <c r="B28" s="18">
        <v>4430000</v>
      </c>
      <c r="C28" s="15">
        <v>4637975</v>
      </c>
      <c r="D28" s="15">
        <v>0</v>
      </c>
      <c r="E28" s="15">
        <v>236000</v>
      </c>
      <c r="F28" s="15">
        <v>207975</v>
      </c>
      <c r="G28" s="15">
        <v>158681.15</v>
      </c>
      <c r="H28" s="15">
        <v>344796</v>
      </c>
      <c r="I28" s="15">
        <v>0</v>
      </c>
      <c r="J28" s="15">
        <v>0</v>
      </c>
      <c r="K28" s="15">
        <v>0</v>
      </c>
      <c r="L28" s="15">
        <v>0</v>
      </c>
      <c r="M28" s="15">
        <v>100099.99</v>
      </c>
      <c r="N28" s="15">
        <v>0</v>
      </c>
      <c r="O28" s="15">
        <v>0</v>
      </c>
      <c r="P28" s="15">
        <f t="shared" si="1"/>
        <v>1047552.14</v>
      </c>
    </row>
    <row r="29" spans="1:16" x14ac:dyDescent="0.25">
      <c r="A29" s="6" t="s">
        <v>41</v>
      </c>
      <c r="B29" s="18">
        <v>100000</v>
      </c>
      <c r="C29" s="15">
        <v>180550</v>
      </c>
      <c r="D29" s="15">
        <v>0</v>
      </c>
      <c r="E29" s="15">
        <v>0</v>
      </c>
      <c r="F29" s="15">
        <v>0</v>
      </c>
      <c r="G29" s="15">
        <v>78950</v>
      </c>
      <c r="H29" s="15">
        <v>0</v>
      </c>
      <c r="I29" s="15">
        <v>0</v>
      </c>
      <c r="J29" s="15">
        <v>0</v>
      </c>
      <c r="K29" s="15">
        <v>0</v>
      </c>
      <c r="L29" s="15">
        <v>0</v>
      </c>
      <c r="M29" s="15">
        <v>0</v>
      </c>
      <c r="N29" s="15">
        <v>0</v>
      </c>
      <c r="O29" s="15"/>
      <c r="P29" s="15">
        <f t="shared" si="1"/>
        <v>78950</v>
      </c>
    </row>
    <row r="30" spans="1:16" x14ac:dyDescent="0.25">
      <c r="A30" s="6" t="s">
        <v>42</v>
      </c>
      <c r="B30" s="18">
        <v>860000</v>
      </c>
      <c r="C30" s="15">
        <v>860000</v>
      </c>
      <c r="D30" s="15">
        <v>0</v>
      </c>
      <c r="E30" s="15">
        <v>0</v>
      </c>
      <c r="F30" s="15">
        <v>0</v>
      </c>
      <c r="G30" s="15">
        <v>0</v>
      </c>
      <c r="H30" s="15">
        <v>0</v>
      </c>
      <c r="I30" s="15">
        <v>0</v>
      </c>
      <c r="J30" s="15">
        <v>0</v>
      </c>
      <c r="K30" s="15">
        <v>0</v>
      </c>
      <c r="L30" s="15">
        <v>0</v>
      </c>
      <c r="M30" s="15">
        <v>0</v>
      </c>
      <c r="N30" s="15">
        <v>0</v>
      </c>
      <c r="O30" s="15">
        <v>0</v>
      </c>
      <c r="P30" s="15">
        <f t="shared" si="1"/>
        <v>0</v>
      </c>
    </row>
    <row r="31" spans="1:16" x14ac:dyDescent="0.25">
      <c r="A31" s="6" t="s">
        <v>43</v>
      </c>
      <c r="B31" s="18">
        <v>420000</v>
      </c>
      <c r="C31" s="15">
        <v>420000</v>
      </c>
      <c r="D31" s="15">
        <v>0</v>
      </c>
      <c r="E31" s="15">
        <v>0</v>
      </c>
      <c r="F31" s="15">
        <v>0</v>
      </c>
      <c r="G31" s="15">
        <v>0</v>
      </c>
      <c r="H31" s="15">
        <v>0</v>
      </c>
      <c r="I31" s="15">
        <v>63142.27</v>
      </c>
      <c r="J31" s="15">
        <v>4931.22</v>
      </c>
      <c r="K31" s="15">
        <v>9346.59</v>
      </c>
      <c r="L31" s="15">
        <v>8370.57</v>
      </c>
      <c r="M31" s="15">
        <v>0</v>
      </c>
      <c r="N31" s="15">
        <v>0</v>
      </c>
      <c r="O31" s="15">
        <v>0</v>
      </c>
      <c r="P31" s="15">
        <f t="shared" si="1"/>
        <v>85790.65</v>
      </c>
    </row>
    <row r="32" spans="1:16" ht="29.25" customHeight="1" x14ac:dyDescent="0.25">
      <c r="A32" s="27" t="s">
        <v>44</v>
      </c>
      <c r="B32" s="26">
        <v>11211000</v>
      </c>
      <c r="C32" s="15">
        <v>11296372</v>
      </c>
      <c r="D32" s="15">
        <v>0</v>
      </c>
      <c r="E32" s="15">
        <v>0</v>
      </c>
      <c r="F32" s="15">
        <v>106611.9</v>
      </c>
      <c r="G32" s="15">
        <v>1250000</v>
      </c>
      <c r="H32" s="15">
        <v>1000000</v>
      </c>
      <c r="I32" s="15">
        <v>1000000</v>
      </c>
      <c r="J32" s="15">
        <v>233545.60000000001</v>
      </c>
      <c r="K32" s="15">
        <v>20867.12</v>
      </c>
      <c r="L32" s="15">
        <v>1750958.75</v>
      </c>
      <c r="M32" s="15">
        <v>1148750</v>
      </c>
      <c r="N32" s="15">
        <v>0</v>
      </c>
      <c r="O32" s="15">
        <v>0</v>
      </c>
      <c r="P32" s="15">
        <f t="shared" si="1"/>
        <v>6510733.3700000001</v>
      </c>
    </row>
    <row r="33" spans="1:16" ht="31.5" customHeight="1" x14ac:dyDescent="0.25">
      <c r="A33" s="6" t="s">
        <v>45</v>
      </c>
      <c r="B33" s="18">
        <v>0</v>
      </c>
      <c r="C33" s="15">
        <v>0</v>
      </c>
      <c r="D33" s="15">
        <v>0</v>
      </c>
      <c r="E33" s="15">
        <v>0</v>
      </c>
      <c r="F33" s="15">
        <v>0</v>
      </c>
      <c r="G33" s="15">
        <v>0</v>
      </c>
      <c r="H33" s="15">
        <v>0</v>
      </c>
      <c r="I33" s="15"/>
      <c r="J33" s="15">
        <v>0</v>
      </c>
      <c r="K33" s="15">
        <v>0</v>
      </c>
      <c r="L33" s="15">
        <v>0</v>
      </c>
      <c r="M33" s="15">
        <v>0</v>
      </c>
      <c r="N33" s="15">
        <v>0</v>
      </c>
      <c r="O33" s="15">
        <v>0</v>
      </c>
      <c r="P33" s="15">
        <f t="shared" si="1"/>
        <v>0</v>
      </c>
    </row>
    <row r="34" spans="1:16" x14ac:dyDescent="0.25">
      <c r="A34" s="6" t="s">
        <v>46</v>
      </c>
      <c r="B34" s="18">
        <v>9315000</v>
      </c>
      <c r="C34" s="15">
        <v>20111080.600000001</v>
      </c>
      <c r="D34" s="15">
        <v>0</v>
      </c>
      <c r="E34" s="15">
        <v>0</v>
      </c>
      <c r="F34" s="15">
        <v>155075.88</v>
      </c>
      <c r="G34" s="15">
        <v>2090489.65</v>
      </c>
      <c r="H34" s="15">
        <v>115032.33</v>
      </c>
      <c r="I34" s="15">
        <v>401343.77</v>
      </c>
      <c r="J34" s="15">
        <v>607018.75</v>
      </c>
      <c r="K34" s="15">
        <v>368571.04</v>
      </c>
      <c r="L34" s="15">
        <v>608321.14</v>
      </c>
      <c r="M34" s="15">
        <v>287167.93</v>
      </c>
      <c r="N34" s="15"/>
      <c r="O34" s="15">
        <v>0</v>
      </c>
      <c r="P34" s="15">
        <f t="shared" si="1"/>
        <v>4633020.4899999993</v>
      </c>
    </row>
    <row r="35" spans="1:16" ht="15.75" customHeight="1" x14ac:dyDescent="0.25">
      <c r="A35" s="4" t="s">
        <v>47</v>
      </c>
      <c r="B35" s="19">
        <f>SUM(B36:B42)</f>
        <v>3180000</v>
      </c>
      <c r="C35" s="19">
        <f>SUM(C36:C42)</f>
        <v>3180000</v>
      </c>
      <c r="D35" s="17">
        <f>+D36+D37+D38+D39+D40+D41+D42</f>
        <v>0</v>
      </c>
      <c r="E35" s="17">
        <f t="shared" ref="E35:O35" si="4">+E36+E37+E38+E39+E40+E41+E42</f>
        <v>162031.54</v>
      </c>
      <c r="F35" s="17">
        <f t="shared" si="4"/>
        <v>0</v>
      </c>
      <c r="G35" s="15">
        <f t="shared" si="4"/>
        <v>0</v>
      </c>
      <c r="H35" s="17">
        <f t="shared" si="4"/>
        <v>0</v>
      </c>
      <c r="I35" s="17">
        <f t="shared" si="4"/>
        <v>2111580.3199999998</v>
      </c>
      <c r="J35" s="17">
        <f t="shared" si="4"/>
        <v>413952.22</v>
      </c>
      <c r="K35" s="17">
        <f t="shared" si="4"/>
        <v>0</v>
      </c>
      <c r="L35" s="17">
        <f t="shared" si="4"/>
        <v>0</v>
      </c>
      <c r="M35" s="17">
        <f t="shared" si="4"/>
        <v>0</v>
      </c>
      <c r="N35" s="15">
        <v>0</v>
      </c>
      <c r="O35" s="17">
        <f t="shared" si="4"/>
        <v>0</v>
      </c>
      <c r="P35" s="17">
        <f>+D35+E35+F35+G35+H35+I35+J35+K35+L35+M35+N35+O35</f>
        <v>2687564.08</v>
      </c>
    </row>
    <row r="36" spans="1:16" x14ac:dyDescent="0.25">
      <c r="A36" s="6" t="s">
        <v>48</v>
      </c>
      <c r="B36" s="18">
        <v>180000</v>
      </c>
      <c r="C36" s="15">
        <v>180000</v>
      </c>
      <c r="D36" s="15">
        <v>0</v>
      </c>
      <c r="E36" s="15">
        <v>0</v>
      </c>
      <c r="F36" s="15">
        <v>0</v>
      </c>
      <c r="G36" s="15">
        <v>0</v>
      </c>
      <c r="H36" s="15">
        <v>0</v>
      </c>
      <c r="I36" s="15">
        <v>0</v>
      </c>
      <c r="J36" s="15">
        <v>210875</v>
      </c>
      <c r="K36" s="15">
        <v>0</v>
      </c>
      <c r="L36" s="15">
        <v>0</v>
      </c>
      <c r="M36" s="15">
        <v>0</v>
      </c>
      <c r="N36" s="15">
        <v>0</v>
      </c>
      <c r="O36" s="15">
        <v>0</v>
      </c>
      <c r="P36" s="15">
        <f t="shared" si="1"/>
        <v>210875</v>
      </c>
    </row>
    <row r="37" spans="1:16" ht="30" x14ac:dyDescent="0.25">
      <c r="A37" s="6" t="s">
        <v>49</v>
      </c>
      <c r="B37" s="18">
        <v>0</v>
      </c>
      <c r="C37" s="15">
        <v>0</v>
      </c>
      <c r="D37" s="15">
        <v>0</v>
      </c>
      <c r="E37" s="15">
        <v>0</v>
      </c>
      <c r="F37" s="15">
        <v>0</v>
      </c>
      <c r="G37" s="15">
        <v>0</v>
      </c>
      <c r="H37" s="15">
        <v>0</v>
      </c>
      <c r="I37" s="15">
        <v>0</v>
      </c>
      <c r="J37" s="15">
        <v>0</v>
      </c>
      <c r="K37" s="15">
        <v>0</v>
      </c>
      <c r="L37" s="15">
        <v>0</v>
      </c>
      <c r="M37" s="15">
        <v>0</v>
      </c>
      <c r="N37" s="15">
        <v>0</v>
      </c>
      <c r="O37" s="15">
        <v>0</v>
      </c>
      <c r="P37" s="15">
        <f t="shared" si="1"/>
        <v>0</v>
      </c>
    </row>
    <row r="38" spans="1:16" ht="30" x14ac:dyDescent="0.25">
      <c r="A38" s="6" t="s">
        <v>50</v>
      </c>
      <c r="B38" s="18">
        <v>0</v>
      </c>
      <c r="C38" s="15">
        <v>0</v>
      </c>
      <c r="D38" s="15">
        <v>0</v>
      </c>
      <c r="E38" s="15">
        <v>0</v>
      </c>
      <c r="F38" s="15">
        <v>0</v>
      </c>
      <c r="G38" s="15">
        <v>0</v>
      </c>
      <c r="H38" s="15">
        <v>0</v>
      </c>
      <c r="I38" s="15">
        <v>0</v>
      </c>
      <c r="J38" s="15">
        <v>0</v>
      </c>
      <c r="K38" s="15">
        <v>0</v>
      </c>
      <c r="L38" s="15">
        <v>0</v>
      </c>
      <c r="M38" s="15">
        <v>0</v>
      </c>
      <c r="N38" s="15">
        <v>0</v>
      </c>
      <c r="O38" s="15">
        <v>0</v>
      </c>
      <c r="P38" s="15">
        <f t="shared" si="1"/>
        <v>0</v>
      </c>
    </row>
    <row r="39" spans="1:16" ht="30" x14ac:dyDescent="0.25">
      <c r="A39" s="6" t="s">
        <v>51</v>
      </c>
      <c r="B39" s="18">
        <v>0</v>
      </c>
      <c r="C39" s="15">
        <v>0</v>
      </c>
      <c r="D39" s="15">
        <v>0</v>
      </c>
      <c r="E39" s="15">
        <v>0</v>
      </c>
      <c r="F39" s="15">
        <v>0</v>
      </c>
      <c r="G39" s="15">
        <v>0</v>
      </c>
      <c r="H39" s="15">
        <v>0</v>
      </c>
      <c r="I39" s="15">
        <v>0</v>
      </c>
      <c r="J39" s="15">
        <v>0</v>
      </c>
      <c r="K39" s="15">
        <v>0</v>
      </c>
      <c r="L39" s="15">
        <v>0</v>
      </c>
      <c r="M39" s="15">
        <v>0</v>
      </c>
      <c r="N39" s="15">
        <v>0</v>
      </c>
      <c r="O39" s="15">
        <v>0</v>
      </c>
      <c r="P39" s="15">
        <f t="shared" si="1"/>
        <v>0</v>
      </c>
    </row>
    <row r="40" spans="1:16" ht="30" x14ac:dyDescent="0.25">
      <c r="A40" s="6" t="s">
        <v>52</v>
      </c>
      <c r="B40" s="18">
        <v>0</v>
      </c>
      <c r="C40" s="15">
        <v>0</v>
      </c>
      <c r="D40" s="15">
        <v>0</v>
      </c>
      <c r="E40" s="15">
        <v>0</v>
      </c>
      <c r="F40" s="15">
        <v>0</v>
      </c>
      <c r="G40" s="15">
        <v>0</v>
      </c>
      <c r="H40" s="15">
        <v>0</v>
      </c>
      <c r="I40" s="15">
        <v>0</v>
      </c>
      <c r="J40" s="15">
        <v>0</v>
      </c>
      <c r="K40" s="15">
        <v>0</v>
      </c>
      <c r="L40" s="15">
        <v>0</v>
      </c>
      <c r="M40" s="15">
        <v>0</v>
      </c>
      <c r="N40" s="15">
        <v>0</v>
      </c>
      <c r="O40" s="15">
        <v>0</v>
      </c>
      <c r="P40" s="15">
        <f t="shared" si="1"/>
        <v>0</v>
      </c>
    </row>
    <row r="41" spans="1:16" x14ac:dyDescent="0.25">
      <c r="A41" s="6" t="s">
        <v>53</v>
      </c>
      <c r="B41" s="18">
        <v>3000000</v>
      </c>
      <c r="C41" s="15">
        <v>3000000</v>
      </c>
      <c r="D41" s="15">
        <v>0</v>
      </c>
      <c r="E41" s="15">
        <v>162031.54</v>
      </c>
      <c r="F41" s="15"/>
      <c r="G41" s="15">
        <v>0</v>
      </c>
      <c r="H41" s="15">
        <v>0</v>
      </c>
      <c r="I41" s="15">
        <v>2111580.3199999998</v>
      </c>
      <c r="J41" s="15">
        <v>203077.22</v>
      </c>
      <c r="K41" s="15">
        <v>0</v>
      </c>
      <c r="L41" s="15">
        <v>0</v>
      </c>
      <c r="M41" s="15">
        <v>0</v>
      </c>
      <c r="N41" s="15">
        <v>0</v>
      </c>
      <c r="O41" s="15">
        <v>0</v>
      </c>
      <c r="P41" s="15">
        <f t="shared" si="1"/>
        <v>2476689.08</v>
      </c>
    </row>
    <row r="42" spans="1:16" ht="30" x14ac:dyDescent="0.25">
      <c r="A42" s="6" t="s">
        <v>54</v>
      </c>
      <c r="B42" s="18">
        <v>0</v>
      </c>
      <c r="C42" s="15">
        <v>0</v>
      </c>
      <c r="D42" s="15">
        <v>0</v>
      </c>
      <c r="E42" s="15">
        <v>0</v>
      </c>
      <c r="F42" s="15">
        <v>0</v>
      </c>
      <c r="G42" s="15">
        <v>0</v>
      </c>
      <c r="H42" s="15">
        <v>0</v>
      </c>
      <c r="I42" s="15">
        <v>0</v>
      </c>
      <c r="J42" s="15">
        <v>0</v>
      </c>
      <c r="K42" s="15"/>
      <c r="L42" s="15">
        <v>0</v>
      </c>
      <c r="M42" s="15"/>
      <c r="N42" s="15">
        <v>0</v>
      </c>
      <c r="O42" s="15">
        <v>0</v>
      </c>
      <c r="P42" s="15">
        <f t="shared" si="1"/>
        <v>0</v>
      </c>
    </row>
    <row r="43" spans="1:16" x14ac:dyDescent="0.25">
      <c r="A43" s="4" t="s">
        <v>55</v>
      </c>
      <c r="B43" s="18">
        <f>+B44+B45+B46+B47+B48+B49+B50</f>
        <v>0</v>
      </c>
      <c r="C43" s="18">
        <f>+C44+C45+C46+C47+C48+C49+C50</f>
        <v>0</v>
      </c>
      <c r="D43" s="18">
        <f t="shared" ref="D43:O43" si="5">+D44+D45+D46+D47+D48+D49+D50</f>
        <v>0</v>
      </c>
      <c r="E43" s="18">
        <f t="shared" si="5"/>
        <v>0</v>
      </c>
      <c r="F43" s="18">
        <f t="shared" si="5"/>
        <v>0</v>
      </c>
      <c r="G43" s="18">
        <f t="shared" si="5"/>
        <v>0</v>
      </c>
      <c r="H43" s="18">
        <f t="shared" si="5"/>
        <v>0</v>
      </c>
      <c r="I43" s="18">
        <f t="shared" si="5"/>
        <v>0</v>
      </c>
      <c r="J43" s="18">
        <f t="shared" si="5"/>
        <v>0</v>
      </c>
      <c r="K43" s="18">
        <f t="shared" si="5"/>
        <v>0</v>
      </c>
      <c r="L43" s="18">
        <f t="shared" si="5"/>
        <v>0</v>
      </c>
      <c r="M43" s="18">
        <f t="shared" si="5"/>
        <v>0</v>
      </c>
      <c r="N43" s="18">
        <f t="shared" si="5"/>
        <v>0</v>
      </c>
      <c r="O43" s="18">
        <f t="shared" si="5"/>
        <v>0</v>
      </c>
      <c r="P43" s="15">
        <f t="shared" si="1"/>
        <v>0</v>
      </c>
    </row>
    <row r="44" spans="1:16" x14ac:dyDescent="0.25">
      <c r="A44" s="6" t="s">
        <v>56</v>
      </c>
      <c r="B44" s="18">
        <v>0</v>
      </c>
      <c r="C44" s="15"/>
      <c r="D44" s="15">
        <v>0</v>
      </c>
      <c r="E44" s="15">
        <v>0</v>
      </c>
      <c r="F44" s="15">
        <v>0</v>
      </c>
      <c r="G44" s="15"/>
      <c r="H44" s="15">
        <v>0</v>
      </c>
      <c r="I44" s="15">
        <v>0</v>
      </c>
      <c r="J44" s="15">
        <v>0</v>
      </c>
      <c r="K44" s="15">
        <v>0</v>
      </c>
      <c r="L44" s="15">
        <v>0</v>
      </c>
      <c r="M44" s="15">
        <v>0</v>
      </c>
      <c r="N44" s="15">
        <v>0</v>
      </c>
      <c r="O44" s="15">
        <v>0</v>
      </c>
      <c r="P44" s="15">
        <f t="shared" si="1"/>
        <v>0</v>
      </c>
    </row>
    <row r="45" spans="1:16" ht="30" x14ac:dyDescent="0.25">
      <c r="A45" s="6" t="s">
        <v>57</v>
      </c>
      <c r="B45" s="18">
        <v>0</v>
      </c>
      <c r="C45" s="15">
        <v>0</v>
      </c>
      <c r="D45" s="15">
        <v>0</v>
      </c>
      <c r="E45" s="15">
        <v>0</v>
      </c>
      <c r="F45" s="15">
        <v>0</v>
      </c>
      <c r="G45" s="15">
        <v>0</v>
      </c>
      <c r="H45" s="15">
        <v>0</v>
      </c>
      <c r="I45" s="15">
        <v>0</v>
      </c>
      <c r="J45" s="15">
        <v>0</v>
      </c>
      <c r="K45" s="15">
        <v>0</v>
      </c>
      <c r="L45" s="15">
        <v>0</v>
      </c>
      <c r="M45" s="15">
        <v>0</v>
      </c>
      <c r="N45" s="15">
        <v>0</v>
      </c>
      <c r="O45" s="15">
        <v>0</v>
      </c>
      <c r="P45" s="15">
        <f t="shared" si="1"/>
        <v>0</v>
      </c>
    </row>
    <row r="46" spans="1:16" ht="30" x14ac:dyDescent="0.25">
      <c r="A46" s="6" t="s">
        <v>58</v>
      </c>
      <c r="B46" s="18">
        <v>0</v>
      </c>
      <c r="C46" s="15">
        <v>0</v>
      </c>
      <c r="D46" s="15">
        <v>0</v>
      </c>
      <c r="E46" s="15">
        <v>0</v>
      </c>
      <c r="F46" s="15">
        <v>0</v>
      </c>
      <c r="G46" s="15">
        <v>0</v>
      </c>
      <c r="H46" s="15">
        <v>0</v>
      </c>
      <c r="I46" s="15">
        <v>0</v>
      </c>
      <c r="J46" s="15">
        <v>0</v>
      </c>
      <c r="K46" s="15">
        <v>0</v>
      </c>
      <c r="L46" s="15">
        <v>0</v>
      </c>
      <c r="M46" s="15">
        <v>0</v>
      </c>
      <c r="N46" s="15">
        <v>0</v>
      </c>
      <c r="O46" s="15">
        <v>0</v>
      </c>
      <c r="P46" s="15">
        <f t="shared" si="1"/>
        <v>0</v>
      </c>
    </row>
    <row r="47" spans="1:16" ht="30" x14ac:dyDescent="0.25">
      <c r="A47" s="6" t="s">
        <v>59</v>
      </c>
      <c r="B47" s="18">
        <v>0</v>
      </c>
      <c r="C47" s="15">
        <v>0</v>
      </c>
      <c r="D47" s="15">
        <v>0</v>
      </c>
      <c r="E47" s="15">
        <v>0</v>
      </c>
      <c r="F47" s="15">
        <v>0</v>
      </c>
      <c r="G47" s="15">
        <v>0</v>
      </c>
      <c r="H47" s="15">
        <v>0</v>
      </c>
      <c r="I47" s="15">
        <v>0</v>
      </c>
      <c r="J47" s="15">
        <v>0</v>
      </c>
      <c r="K47" s="15">
        <v>0</v>
      </c>
      <c r="L47" s="15">
        <v>0</v>
      </c>
      <c r="M47" s="15">
        <v>0</v>
      </c>
      <c r="N47" s="15">
        <v>0</v>
      </c>
      <c r="O47" s="15">
        <v>0</v>
      </c>
      <c r="P47" s="15">
        <f t="shared" si="1"/>
        <v>0</v>
      </c>
    </row>
    <row r="48" spans="1:16" ht="30" x14ac:dyDescent="0.25">
      <c r="A48" s="6" t="s">
        <v>60</v>
      </c>
      <c r="B48" s="18">
        <v>0</v>
      </c>
      <c r="C48" s="15">
        <v>0</v>
      </c>
      <c r="D48" s="15">
        <v>0</v>
      </c>
      <c r="E48" s="15">
        <v>0</v>
      </c>
      <c r="F48" s="15">
        <v>0</v>
      </c>
      <c r="G48" s="15">
        <v>0</v>
      </c>
      <c r="H48" s="15">
        <v>0</v>
      </c>
      <c r="I48" s="15">
        <v>0</v>
      </c>
      <c r="J48" s="15">
        <v>0</v>
      </c>
      <c r="K48" s="15">
        <v>0</v>
      </c>
      <c r="L48" s="15">
        <v>0</v>
      </c>
      <c r="M48" s="15">
        <v>0</v>
      </c>
      <c r="N48" s="15">
        <v>0</v>
      </c>
      <c r="O48" s="15">
        <v>0</v>
      </c>
      <c r="P48" s="15">
        <f t="shared" si="1"/>
        <v>0</v>
      </c>
    </row>
    <row r="49" spans="1:16" x14ac:dyDescent="0.25">
      <c r="A49" s="6" t="s">
        <v>61</v>
      </c>
      <c r="B49" s="18">
        <v>0</v>
      </c>
      <c r="C49" s="15">
        <v>0</v>
      </c>
      <c r="D49" s="15">
        <v>0</v>
      </c>
      <c r="E49" s="15">
        <v>0</v>
      </c>
      <c r="F49" s="15">
        <v>0</v>
      </c>
      <c r="G49" s="15">
        <v>0</v>
      </c>
      <c r="H49" s="15">
        <v>0</v>
      </c>
      <c r="I49" s="15">
        <v>0</v>
      </c>
      <c r="J49" s="15">
        <v>0</v>
      </c>
      <c r="K49" s="15">
        <v>0</v>
      </c>
      <c r="L49" s="15">
        <v>0</v>
      </c>
      <c r="M49" s="15">
        <v>0</v>
      </c>
      <c r="N49" s="15">
        <v>0</v>
      </c>
      <c r="O49" s="15">
        <v>0</v>
      </c>
      <c r="P49" s="15">
        <f t="shared" si="1"/>
        <v>0</v>
      </c>
    </row>
    <row r="50" spans="1:16" ht="30" x14ac:dyDescent="0.25">
      <c r="A50" s="6" t="s">
        <v>62</v>
      </c>
      <c r="B50" s="18">
        <v>0</v>
      </c>
      <c r="C50" s="15">
        <v>0</v>
      </c>
      <c r="D50" s="15">
        <v>0</v>
      </c>
      <c r="E50" s="15">
        <v>0</v>
      </c>
      <c r="F50" s="15">
        <v>0</v>
      </c>
      <c r="G50" s="15">
        <v>0</v>
      </c>
      <c r="H50" s="15">
        <v>0</v>
      </c>
      <c r="I50" s="15">
        <v>0</v>
      </c>
      <c r="J50" s="15">
        <v>0</v>
      </c>
      <c r="K50" s="15">
        <v>0</v>
      </c>
      <c r="L50" s="15">
        <v>0</v>
      </c>
      <c r="M50" s="15">
        <v>0</v>
      </c>
      <c r="N50" s="15">
        <v>0</v>
      </c>
      <c r="O50" s="15">
        <v>0</v>
      </c>
      <c r="P50" s="15">
        <f t="shared" si="1"/>
        <v>0</v>
      </c>
    </row>
    <row r="51" spans="1:16" x14ac:dyDescent="0.25">
      <c r="A51" s="4" t="s">
        <v>63</v>
      </c>
      <c r="B51" s="19">
        <f>SUM(B52:B60)</f>
        <v>13500000</v>
      </c>
      <c r="C51" s="19">
        <f>SUM(C52:C60)</f>
        <v>26761100</v>
      </c>
      <c r="D51" s="15">
        <f>+D52+D53+D54+D55+D56+D57+D58+D59+D60</f>
        <v>0</v>
      </c>
      <c r="E51" s="17">
        <f t="shared" ref="E51:O51" si="6">+E52+E53+E54+E55+E56+E57+E58+E59+E60</f>
        <v>0</v>
      </c>
      <c r="F51" s="17">
        <f t="shared" si="6"/>
        <v>442500</v>
      </c>
      <c r="G51" s="17">
        <f t="shared" si="6"/>
        <v>1540284.76</v>
      </c>
      <c r="H51" s="17">
        <f t="shared" si="6"/>
        <v>222741.84</v>
      </c>
      <c r="I51" s="17">
        <f t="shared" si="6"/>
        <v>862715.70000000007</v>
      </c>
      <c r="J51" s="17">
        <f t="shared" si="6"/>
        <v>74670.399999999994</v>
      </c>
      <c r="K51" s="17">
        <f t="shared" si="6"/>
        <v>4932063.93</v>
      </c>
      <c r="L51" s="17">
        <f t="shared" si="6"/>
        <v>2469818.84</v>
      </c>
      <c r="M51" s="17">
        <f t="shared" si="6"/>
        <v>374301.7</v>
      </c>
      <c r="N51" s="17">
        <f t="shared" si="6"/>
        <v>0</v>
      </c>
      <c r="O51" s="17">
        <f t="shared" si="6"/>
        <v>0</v>
      </c>
      <c r="P51" s="17">
        <f t="shared" si="1"/>
        <v>10919097.169999998</v>
      </c>
    </row>
    <row r="52" spans="1:16" x14ac:dyDescent="0.25">
      <c r="A52" s="6" t="s">
        <v>64</v>
      </c>
      <c r="B52" s="18">
        <v>4800000</v>
      </c>
      <c r="C52" s="15">
        <v>7118600</v>
      </c>
      <c r="D52" s="15">
        <v>0</v>
      </c>
      <c r="E52" s="15">
        <v>0</v>
      </c>
      <c r="F52" s="15">
        <v>0</v>
      </c>
      <c r="G52" s="15">
        <v>1540284.76</v>
      </c>
      <c r="H52" s="15">
        <v>92461.84</v>
      </c>
      <c r="I52" s="15">
        <v>689839.8</v>
      </c>
      <c r="J52" s="15">
        <v>0</v>
      </c>
      <c r="K52" s="15">
        <v>107952.53</v>
      </c>
      <c r="L52" s="15">
        <v>1564113.68</v>
      </c>
      <c r="M52" s="15">
        <v>135462</v>
      </c>
      <c r="N52" s="15">
        <v>0</v>
      </c>
      <c r="O52" s="15">
        <v>0</v>
      </c>
      <c r="P52" s="15">
        <f t="shared" si="1"/>
        <v>4130114.6100000003</v>
      </c>
    </row>
    <row r="53" spans="1:16" ht="16.5" customHeight="1" x14ac:dyDescent="0.25">
      <c r="A53" s="6" t="s">
        <v>65</v>
      </c>
      <c r="B53" s="18">
        <v>0</v>
      </c>
      <c r="C53" s="15">
        <v>0</v>
      </c>
      <c r="D53" s="15">
        <v>0</v>
      </c>
      <c r="E53" s="15">
        <v>0</v>
      </c>
      <c r="F53" s="15">
        <v>0</v>
      </c>
      <c r="G53" s="15">
        <v>0</v>
      </c>
      <c r="H53" s="15">
        <v>0</v>
      </c>
      <c r="I53" s="15">
        <v>0</v>
      </c>
      <c r="J53" s="15">
        <v>0</v>
      </c>
      <c r="K53" s="15">
        <v>367959.4</v>
      </c>
      <c r="L53" s="15">
        <v>0</v>
      </c>
      <c r="M53" s="15">
        <v>238839.7</v>
      </c>
      <c r="N53" s="15">
        <v>0</v>
      </c>
      <c r="O53" s="15">
        <v>0</v>
      </c>
      <c r="P53" s="15">
        <f t="shared" si="1"/>
        <v>606799.10000000009</v>
      </c>
    </row>
    <row r="54" spans="1:16" ht="15" customHeight="1" x14ac:dyDescent="0.25">
      <c r="A54" s="6" t="s">
        <v>66</v>
      </c>
      <c r="B54" s="18">
        <v>0</v>
      </c>
      <c r="C54" s="15">
        <v>0</v>
      </c>
      <c r="D54" s="15">
        <v>0</v>
      </c>
      <c r="E54" s="15">
        <v>0</v>
      </c>
      <c r="F54" s="15">
        <v>0</v>
      </c>
      <c r="G54" s="15">
        <v>0</v>
      </c>
      <c r="H54" s="15">
        <v>0</v>
      </c>
      <c r="I54" s="15">
        <v>0</v>
      </c>
      <c r="J54" s="15">
        <v>0</v>
      </c>
      <c r="K54" s="15">
        <v>0</v>
      </c>
      <c r="L54" s="15">
        <v>0</v>
      </c>
      <c r="M54" s="15">
        <v>0</v>
      </c>
      <c r="N54" s="15">
        <v>0</v>
      </c>
      <c r="O54" s="15">
        <v>0</v>
      </c>
      <c r="P54" s="15">
        <f t="shared" si="1"/>
        <v>0</v>
      </c>
    </row>
    <row r="55" spans="1:16" x14ac:dyDescent="0.25">
      <c r="A55" s="6" t="s">
        <v>67</v>
      </c>
      <c r="B55" s="18">
        <v>0</v>
      </c>
      <c r="C55" s="15">
        <v>10500000</v>
      </c>
      <c r="D55" s="15">
        <v>0</v>
      </c>
      <c r="E55" s="15">
        <v>0</v>
      </c>
      <c r="F55" s="15">
        <v>0</v>
      </c>
      <c r="G55" s="15">
        <v>0</v>
      </c>
      <c r="H55" s="15">
        <v>0</v>
      </c>
      <c r="I55" s="15">
        <v>0</v>
      </c>
      <c r="J55" s="15">
        <v>0</v>
      </c>
      <c r="K55" s="15">
        <v>4323402</v>
      </c>
      <c r="L55" s="15">
        <v>0</v>
      </c>
      <c r="M55" s="15">
        <v>0</v>
      </c>
      <c r="N55" s="15">
        <v>0</v>
      </c>
      <c r="O55" s="15">
        <v>0</v>
      </c>
      <c r="P55" s="15">
        <f t="shared" si="1"/>
        <v>4323402</v>
      </c>
    </row>
    <row r="56" spans="1:16" ht="20.25" customHeight="1" x14ac:dyDescent="0.25">
      <c r="A56" s="6" t="s">
        <v>68</v>
      </c>
      <c r="B56" s="18">
        <v>8000000</v>
      </c>
      <c r="C56" s="15">
        <v>8000000</v>
      </c>
      <c r="D56" s="15">
        <v>0</v>
      </c>
      <c r="E56" s="15">
        <v>0</v>
      </c>
      <c r="F56" s="15">
        <v>0</v>
      </c>
      <c r="G56" s="15">
        <v>0</v>
      </c>
      <c r="H56" s="15">
        <v>130280</v>
      </c>
      <c r="I56" s="15">
        <v>172875.9</v>
      </c>
      <c r="J56" s="15">
        <v>74670.399999999994</v>
      </c>
      <c r="K56" s="15">
        <v>132750</v>
      </c>
      <c r="L56" s="15">
        <v>905705.16</v>
      </c>
      <c r="M56" s="15">
        <v>0</v>
      </c>
      <c r="N56" s="15">
        <v>0</v>
      </c>
      <c r="O56" s="15">
        <v>0</v>
      </c>
      <c r="P56" s="15">
        <f t="shared" si="1"/>
        <v>1416281.46</v>
      </c>
    </row>
    <row r="57" spans="1:16" ht="15.75" customHeight="1" x14ac:dyDescent="0.25">
      <c r="A57" s="6" t="s">
        <v>69</v>
      </c>
      <c r="B57" s="18">
        <v>0</v>
      </c>
      <c r="C57" s="15">
        <v>442500</v>
      </c>
      <c r="D57" s="15">
        <v>0</v>
      </c>
      <c r="E57" s="15">
        <v>0</v>
      </c>
      <c r="F57" s="15">
        <v>442500</v>
      </c>
      <c r="G57" s="15">
        <v>0</v>
      </c>
      <c r="H57" s="15">
        <v>0</v>
      </c>
      <c r="I57" s="15">
        <v>0</v>
      </c>
      <c r="J57" s="15">
        <v>0</v>
      </c>
      <c r="K57" s="15">
        <v>0</v>
      </c>
      <c r="L57" s="15">
        <v>0</v>
      </c>
      <c r="M57" s="15">
        <v>0</v>
      </c>
      <c r="N57" s="15">
        <v>0</v>
      </c>
      <c r="O57" s="15">
        <v>0</v>
      </c>
      <c r="P57" s="15">
        <f t="shared" si="1"/>
        <v>442500</v>
      </c>
    </row>
    <row r="58" spans="1:16" ht="17.25" customHeight="1" x14ac:dyDescent="0.25">
      <c r="A58" s="6" t="s">
        <v>70</v>
      </c>
      <c r="B58" s="18">
        <v>0</v>
      </c>
      <c r="C58" s="15">
        <v>0</v>
      </c>
      <c r="D58" s="15">
        <v>0</v>
      </c>
      <c r="E58" s="15">
        <v>0</v>
      </c>
      <c r="F58" s="15">
        <v>0</v>
      </c>
      <c r="G58" s="15">
        <v>0</v>
      </c>
      <c r="H58" s="15">
        <v>0</v>
      </c>
      <c r="I58" s="15">
        <v>0</v>
      </c>
      <c r="J58" s="15">
        <v>0</v>
      </c>
      <c r="K58" s="15">
        <v>0</v>
      </c>
      <c r="L58" s="15">
        <v>0</v>
      </c>
      <c r="M58" s="15">
        <v>0</v>
      </c>
      <c r="N58" s="15">
        <v>0</v>
      </c>
      <c r="O58" s="15">
        <v>0</v>
      </c>
      <c r="P58" s="15">
        <f t="shared" si="1"/>
        <v>0</v>
      </c>
    </row>
    <row r="59" spans="1:16" x14ac:dyDescent="0.25">
      <c r="A59" s="6" t="s">
        <v>71</v>
      </c>
      <c r="B59" s="18">
        <v>700000</v>
      </c>
      <c r="C59" s="15">
        <v>700000</v>
      </c>
      <c r="D59" s="15">
        <v>0</v>
      </c>
      <c r="E59" s="15">
        <v>0</v>
      </c>
      <c r="F59" s="15">
        <v>0</v>
      </c>
      <c r="G59" s="15">
        <v>0</v>
      </c>
      <c r="H59" s="15"/>
      <c r="I59" s="15">
        <v>0</v>
      </c>
      <c r="J59" s="15">
        <v>0</v>
      </c>
      <c r="K59" s="15">
        <v>0</v>
      </c>
      <c r="L59" s="15">
        <v>0</v>
      </c>
      <c r="M59" s="15">
        <v>0</v>
      </c>
      <c r="N59" s="15">
        <v>0</v>
      </c>
      <c r="O59" s="15">
        <v>0</v>
      </c>
      <c r="P59" s="15">
        <f t="shared" si="1"/>
        <v>0</v>
      </c>
    </row>
    <row r="60" spans="1:16" ht="30" x14ac:dyDescent="0.25">
      <c r="A60" s="6" t="s">
        <v>72</v>
      </c>
      <c r="B60" s="18">
        <v>0</v>
      </c>
      <c r="C60" s="15">
        <v>0</v>
      </c>
      <c r="D60" s="15">
        <v>0</v>
      </c>
      <c r="E60" s="15">
        <v>0</v>
      </c>
      <c r="F60" s="15">
        <v>0</v>
      </c>
      <c r="G60" s="15">
        <v>0</v>
      </c>
      <c r="H60" s="15">
        <v>0</v>
      </c>
      <c r="I60" s="15">
        <v>0</v>
      </c>
      <c r="J60" s="15">
        <v>0</v>
      </c>
      <c r="K60" s="15">
        <v>0</v>
      </c>
      <c r="L60" s="15">
        <v>0</v>
      </c>
      <c r="M60" s="15">
        <v>0</v>
      </c>
      <c r="N60" s="15">
        <v>0</v>
      </c>
      <c r="O60" s="15">
        <v>0</v>
      </c>
      <c r="P60" s="15">
        <f t="shared" si="1"/>
        <v>0</v>
      </c>
    </row>
    <row r="61" spans="1:16" x14ac:dyDescent="0.25">
      <c r="A61" s="4" t="s">
        <v>73</v>
      </c>
      <c r="B61" s="19">
        <f>+B62+B63+B64+B65</f>
        <v>0</v>
      </c>
      <c r="C61" s="19">
        <f>+C62+C63+C64+C65</f>
        <v>0</v>
      </c>
      <c r="D61" s="15">
        <f>+D62+D63+D64+D65</f>
        <v>0</v>
      </c>
      <c r="E61" s="15">
        <f t="shared" ref="E61:O61" si="7">+E62+E63+E64+E65</f>
        <v>0</v>
      </c>
      <c r="F61" s="15">
        <f t="shared" si="7"/>
        <v>0</v>
      </c>
      <c r="G61" s="15">
        <f t="shared" si="7"/>
        <v>0</v>
      </c>
      <c r="H61" s="15">
        <f t="shared" si="7"/>
        <v>0</v>
      </c>
      <c r="I61" s="15">
        <f t="shared" si="7"/>
        <v>0</v>
      </c>
      <c r="J61" s="15">
        <f t="shared" si="7"/>
        <v>0</v>
      </c>
      <c r="K61" s="15">
        <f t="shared" si="7"/>
        <v>0</v>
      </c>
      <c r="L61" s="15">
        <f t="shared" si="7"/>
        <v>0</v>
      </c>
      <c r="M61" s="15">
        <f t="shared" si="7"/>
        <v>0</v>
      </c>
      <c r="N61" s="15">
        <f t="shared" si="7"/>
        <v>0</v>
      </c>
      <c r="O61" s="17">
        <f t="shared" si="7"/>
        <v>0</v>
      </c>
      <c r="P61" s="15">
        <f t="shared" si="1"/>
        <v>0</v>
      </c>
    </row>
    <row r="62" spans="1:16" x14ac:dyDescent="0.25">
      <c r="A62" s="6" t="s">
        <v>74</v>
      </c>
      <c r="B62" s="18">
        <v>0</v>
      </c>
      <c r="C62" s="15">
        <v>0</v>
      </c>
      <c r="D62" s="15">
        <v>0</v>
      </c>
      <c r="E62" s="15">
        <v>0</v>
      </c>
      <c r="F62" s="15">
        <v>0</v>
      </c>
      <c r="G62" s="15">
        <v>0</v>
      </c>
      <c r="H62" s="15">
        <v>0</v>
      </c>
      <c r="I62" s="15">
        <v>0</v>
      </c>
      <c r="J62" s="15">
        <v>0</v>
      </c>
      <c r="K62" s="15">
        <v>0</v>
      </c>
      <c r="L62" s="15">
        <v>0</v>
      </c>
      <c r="M62" s="15">
        <v>0</v>
      </c>
      <c r="N62" s="15">
        <v>0</v>
      </c>
      <c r="O62" s="15">
        <v>0</v>
      </c>
      <c r="P62" s="15">
        <f t="shared" si="1"/>
        <v>0</v>
      </c>
    </row>
    <row r="63" spans="1:16" x14ac:dyDescent="0.25">
      <c r="A63" s="6" t="s">
        <v>75</v>
      </c>
      <c r="B63" s="18"/>
      <c r="C63" s="15"/>
      <c r="D63" s="15">
        <v>0</v>
      </c>
      <c r="E63" s="15">
        <v>0</v>
      </c>
      <c r="F63" s="15">
        <v>0</v>
      </c>
      <c r="G63" s="15">
        <v>0</v>
      </c>
      <c r="H63" s="15">
        <v>0</v>
      </c>
      <c r="I63" s="15">
        <v>0</v>
      </c>
      <c r="J63" s="15">
        <v>0</v>
      </c>
      <c r="K63" s="15">
        <v>0</v>
      </c>
      <c r="L63" s="15">
        <v>0</v>
      </c>
      <c r="M63" s="15">
        <v>0</v>
      </c>
      <c r="N63" s="15">
        <v>0</v>
      </c>
      <c r="O63" s="15">
        <v>0</v>
      </c>
      <c r="P63" s="15">
        <f t="shared" si="1"/>
        <v>0</v>
      </c>
    </row>
    <row r="64" spans="1:16" x14ac:dyDescent="0.25">
      <c r="A64" s="6" t="s">
        <v>76</v>
      </c>
      <c r="B64" s="18">
        <v>0</v>
      </c>
      <c r="C64" s="15">
        <v>0</v>
      </c>
      <c r="D64" s="15">
        <v>0</v>
      </c>
      <c r="E64" s="15">
        <v>0</v>
      </c>
      <c r="F64" s="15">
        <v>0</v>
      </c>
      <c r="G64" s="15">
        <v>0</v>
      </c>
      <c r="H64" s="15">
        <v>0</v>
      </c>
      <c r="I64" s="15">
        <v>0</v>
      </c>
      <c r="J64" s="15">
        <v>0</v>
      </c>
      <c r="K64" s="15">
        <v>0</v>
      </c>
      <c r="L64" s="15">
        <v>0</v>
      </c>
      <c r="M64" s="15">
        <v>0</v>
      </c>
      <c r="N64" s="15">
        <v>0</v>
      </c>
      <c r="O64" s="15">
        <v>0</v>
      </c>
      <c r="P64" s="15">
        <f t="shared" si="1"/>
        <v>0</v>
      </c>
    </row>
    <row r="65" spans="1:16" ht="30" x14ac:dyDescent="0.25">
      <c r="A65" s="6" t="s">
        <v>77</v>
      </c>
      <c r="B65" s="18">
        <v>0</v>
      </c>
      <c r="C65" s="15">
        <v>0</v>
      </c>
      <c r="D65" s="15">
        <v>0</v>
      </c>
      <c r="E65" s="15">
        <v>0</v>
      </c>
      <c r="F65" s="15">
        <v>0</v>
      </c>
      <c r="G65" s="15">
        <v>0</v>
      </c>
      <c r="H65" s="15">
        <v>0</v>
      </c>
      <c r="I65" s="15">
        <v>0</v>
      </c>
      <c r="J65" s="15">
        <v>0</v>
      </c>
      <c r="K65" s="15">
        <v>0</v>
      </c>
      <c r="L65" s="15">
        <v>0</v>
      </c>
      <c r="M65" s="15">
        <v>0</v>
      </c>
      <c r="N65" s="15">
        <v>0</v>
      </c>
      <c r="O65" s="15">
        <v>0</v>
      </c>
      <c r="P65" s="15">
        <f t="shared" si="1"/>
        <v>0</v>
      </c>
    </row>
    <row r="66" spans="1:16" x14ac:dyDescent="0.25">
      <c r="A66" s="4" t="s">
        <v>78</v>
      </c>
      <c r="B66" s="18">
        <f>SUM(B67:B68)</f>
        <v>0</v>
      </c>
      <c r="C66" s="15">
        <v>0</v>
      </c>
      <c r="D66" s="15">
        <f>+D67+D68</f>
        <v>0</v>
      </c>
      <c r="E66" s="15">
        <f t="shared" ref="E66:O66" si="8">+E67+E68</f>
        <v>0</v>
      </c>
      <c r="F66" s="15">
        <f t="shared" si="8"/>
        <v>0</v>
      </c>
      <c r="G66" s="15">
        <f t="shared" si="8"/>
        <v>0</v>
      </c>
      <c r="H66" s="15">
        <f t="shared" si="8"/>
        <v>0</v>
      </c>
      <c r="I66" s="15">
        <f t="shared" si="8"/>
        <v>0</v>
      </c>
      <c r="J66" s="15">
        <f t="shared" si="8"/>
        <v>0</v>
      </c>
      <c r="K66" s="15">
        <f t="shared" si="8"/>
        <v>0</v>
      </c>
      <c r="L66" s="15">
        <f t="shared" si="8"/>
        <v>0</v>
      </c>
      <c r="M66" s="15">
        <f t="shared" si="8"/>
        <v>0</v>
      </c>
      <c r="N66" s="15">
        <f t="shared" si="8"/>
        <v>0</v>
      </c>
      <c r="O66" s="15">
        <f t="shared" si="8"/>
        <v>0</v>
      </c>
      <c r="P66" s="15">
        <f t="shared" si="1"/>
        <v>0</v>
      </c>
    </row>
    <row r="67" spans="1:16" x14ac:dyDescent="0.25">
      <c r="A67" s="6" t="s">
        <v>79</v>
      </c>
      <c r="B67" s="18">
        <v>0</v>
      </c>
      <c r="C67" s="15">
        <v>0</v>
      </c>
      <c r="D67" s="15">
        <v>0</v>
      </c>
      <c r="E67" s="15">
        <v>0</v>
      </c>
      <c r="F67" s="15">
        <v>0</v>
      </c>
      <c r="G67" s="15">
        <v>0</v>
      </c>
      <c r="H67" s="15">
        <v>0</v>
      </c>
      <c r="I67" s="15">
        <v>0</v>
      </c>
      <c r="J67" s="15">
        <v>0</v>
      </c>
      <c r="K67" s="15">
        <v>0</v>
      </c>
      <c r="L67" s="15">
        <v>0</v>
      </c>
      <c r="M67" s="15">
        <v>0</v>
      </c>
      <c r="N67" s="15">
        <v>0</v>
      </c>
      <c r="O67" s="15">
        <v>0</v>
      </c>
      <c r="P67" s="15">
        <f t="shared" si="1"/>
        <v>0</v>
      </c>
    </row>
    <row r="68" spans="1:16" ht="30" x14ac:dyDescent="0.25">
      <c r="A68" s="6" t="s">
        <v>80</v>
      </c>
      <c r="B68" s="18">
        <v>0</v>
      </c>
      <c r="C68" s="15">
        <v>0</v>
      </c>
      <c r="D68" s="15">
        <v>0</v>
      </c>
      <c r="E68" s="15">
        <v>0</v>
      </c>
      <c r="F68" s="15">
        <v>0</v>
      </c>
      <c r="G68" s="15">
        <v>0</v>
      </c>
      <c r="H68" s="15">
        <v>0</v>
      </c>
      <c r="I68" s="15">
        <v>0</v>
      </c>
      <c r="J68" s="15">
        <v>0</v>
      </c>
      <c r="K68" s="15">
        <v>0</v>
      </c>
      <c r="L68" s="15">
        <v>0</v>
      </c>
      <c r="M68" s="15">
        <v>0</v>
      </c>
      <c r="N68" s="15">
        <v>0</v>
      </c>
      <c r="O68" s="15">
        <v>0</v>
      </c>
      <c r="P68" s="15">
        <f t="shared" si="1"/>
        <v>0</v>
      </c>
    </row>
    <row r="69" spans="1:16" x14ac:dyDescent="0.25">
      <c r="A69" s="4" t="s">
        <v>81</v>
      </c>
      <c r="B69" s="18">
        <f>SUM(B70:B72)</f>
        <v>0</v>
      </c>
      <c r="C69" s="18">
        <f>+C70</f>
        <v>0</v>
      </c>
      <c r="D69" s="15">
        <f>+D70+D71+D72</f>
        <v>0</v>
      </c>
      <c r="E69" s="15">
        <f t="shared" ref="E69:O69" si="9">+E70+E71+E72</f>
        <v>0</v>
      </c>
      <c r="F69" s="15">
        <f t="shared" si="9"/>
        <v>0</v>
      </c>
      <c r="G69" s="15">
        <f t="shared" si="9"/>
        <v>0</v>
      </c>
      <c r="H69" s="15">
        <f t="shared" si="9"/>
        <v>0</v>
      </c>
      <c r="I69" s="15">
        <f t="shared" si="9"/>
        <v>0</v>
      </c>
      <c r="J69" s="15">
        <f t="shared" si="9"/>
        <v>0</v>
      </c>
      <c r="K69" s="15">
        <f t="shared" si="9"/>
        <v>0</v>
      </c>
      <c r="L69" s="15">
        <f t="shared" si="9"/>
        <v>0</v>
      </c>
      <c r="M69" s="15">
        <f t="shared" si="9"/>
        <v>0</v>
      </c>
      <c r="N69" s="15">
        <f t="shared" si="9"/>
        <v>0</v>
      </c>
      <c r="O69" s="15">
        <f t="shared" si="9"/>
        <v>0</v>
      </c>
      <c r="P69" s="15">
        <f t="shared" si="1"/>
        <v>0</v>
      </c>
    </row>
    <row r="70" spans="1:16" x14ac:dyDescent="0.25">
      <c r="A70" s="6" t="s">
        <v>82</v>
      </c>
      <c r="B70" s="18">
        <v>0</v>
      </c>
      <c r="C70" s="15">
        <v>0</v>
      </c>
      <c r="D70" s="15">
        <v>0</v>
      </c>
      <c r="E70" s="15">
        <v>0</v>
      </c>
      <c r="F70" s="15">
        <v>0</v>
      </c>
      <c r="G70" s="15">
        <v>0</v>
      </c>
      <c r="H70" s="15">
        <v>0</v>
      </c>
      <c r="I70" s="15">
        <v>0</v>
      </c>
      <c r="J70" s="15">
        <v>0</v>
      </c>
      <c r="K70" s="15">
        <v>0</v>
      </c>
      <c r="L70" s="15">
        <v>0</v>
      </c>
      <c r="M70" s="15">
        <v>0</v>
      </c>
      <c r="N70" s="15">
        <v>0</v>
      </c>
      <c r="O70" s="15">
        <v>0</v>
      </c>
      <c r="P70" s="15">
        <f t="shared" si="1"/>
        <v>0</v>
      </c>
    </row>
    <row r="71" spans="1:16" x14ac:dyDescent="0.25">
      <c r="A71" s="6" t="s">
        <v>83</v>
      </c>
      <c r="B71" s="18">
        <v>0</v>
      </c>
      <c r="C71" s="15">
        <v>0</v>
      </c>
      <c r="D71" s="15">
        <v>0</v>
      </c>
      <c r="E71" s="15">
        <v>0</v>
      </c>
      <c r="F71" s="15">
        <v>0</v>
      </c>
      <c r="G71" s="15">
        <v>0</v>
      </c>
      <c r="H71" s="15">
        <v>0</v>
      </c>
      <c r="I71" s="15">
        <v>0</v>
      </c>
      <c r="J71" s="15">
        <v>0</v>
      </c>
      <c r="K71" s="15">
        <v>0</v>
      </c>
      <c r="L71" s="15">
        <v>0</v>
      </c>
      <c r="M71" s="15">
        <v>0</v>
      </c>
      <c r="N71" s="15">
        <v>0</v>
      </c>
      <c r="O71" s="15">
        <v>0</v>
      </c>
      <c r="P71" s="15">
        <f t="shared" si="1"/>
        <v>0</v>
      </c>
    </row>
    <row r="72" spans="1:16" ht="30" x14ac:dyDescent="0.25">
      <c r="A72" s="6" t="s">
        <v>84</v>
      </c>
      <c r="B72" s="18">
        <v>0</v>
      </c>
      <c r="C72" s="15">
        <v>0</v>
      </c>
      <c r="D72" s="15">
        <v>0</v>
      </c>
      <c r="E72" s="15">
        <v>0</v>
      </c>
      <c r="F72" s="15">
        <v>0</v>
      </c>
      <c r="G72" s="15">
        <v>0</v>
      </c>
      <c r="H72" s="15">
        <v>0</v>
      </c>
      <c r="I72" s="15">
        <v>0</v>
      </c>
      <c r="J72" s="15">
        <v>0</v>
      </c>
      <c r="K72" s="15">
        <v>0</v>
      </c>
      <c r="L72" s="15">
        <v>0</v>
      </c>
      <c r="M72" s="15">
        <v>0</v>
      </c>
      <c r="N72" s="15">
        <v>0</v>
      </c>
      <c r="O72" s="15">
        <v>0</v>
      </c>
      <c r="P72" s="15">
        <f t="shared" si="1"/>
        <v>0</v>
      </c>
    </row>
    <row r="73" spans="1:16" x14ac:dyDescent="0.25">
      <c r="A73" s="7" t="s">
        <v>85</v>
      </c>
      <c r="B73" s="20">
        <f>+B9+B15+B25+B35+B51+B6+B61</f>
        <v>447091686</v>
      </c>
      <c r="C73" s="20">
        <f>+C9+C15+C25+C35+C5+C51+C61</f>
        <v>519439075.27999997</v>
      </c>
      <c r="D73" s="21">
        <f>+D69+D66+D61+D51+D43+D35+D25+D15+D9</f>
        <v>20746984.649999999</v>
      </c>
      <c r="E73" s="21">
        <f>+E69+E66+E61+E51+E43+E35+E25+E15+E9</f>
        <v>25681921.459999997</v>
      </c>
      <c r="F73" s="21">
        <f t="shared" ref="F73:O73" si="10">+F69+F66+F61+F51+F43+F35+F25+F15+F9</f>
        <v>25989096.150000002</v>
      </c>
      <c r="G73" s="21">
        <f t="shared" si="10"/>
        <v>34000493.790000007</v>
      </c>
      <c r="H73" s="21">
        <f t="shared" si="10"/>
        <v>36213377.949999996</v>
      </c>
      <c r="I73" s="21">
        <f t="shared" si="10"/>
        <v>32116157.673</v>
      </c>
      <c r="J73" s="21">
        <f t="shared" si="10"/>
        <v>28400676.869999997</v>
      </c>
      <c r="K73" s="21">
        <f t="shared" si="10"/>
        <v>30963800.23</v>
      </c>
      <c r="L73" s="21">
        <f t="shared" si="10"/>
        <v>32775676.279999994</v>
      </c>
      <c r="M73" s="21">
        <f t="shared" si="10"/>
        <v>44978484.82</v>
      </c>
      <c r="N73" s="21">
        <f t="shared" si="10"/>
        <v>0</v>
      </c>
      <c r="O73" s="21">
        <f t="shared" si="10"/>
        <v>0</v>
      </c>
      <c r="P73" s="21">
        <f t="shared" si="1"/>
        <v>311866669.87300003</v>
      </c>
    </row>
    <row r="74" spans="1:16" x14ac:dyDescent="0.25">
      <c r="A74" s="4" t="s">
        <v>86</v>
      </c>
      <c r="B74" s="19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>
        <f t="shared" ref="P74:P83" si="11">+D74+E74+F74+G74+H74+I74+J74+K74+L74+M74+N74+O74</f>
        <v>0</v>
      </c>
    </row>
    <row r="75" spans="1:16" x14ac:dyDescent="0.25">
      <c r="A75" s="4" t="s">
        <v>87</v>
      </c>
      <c r="B75" s="18">
        <v>0</v>
      </c>
      <c r="C75" s="15">
        <v>0</v>
      </c>
      <c r="D75" s="15">
        <f>+D76+D77</f>
        <v>0</v>
      </c>
      <c r="E75" s="15">
        <f t="shared" ref="E75:O75" si="12">+E76+E77</f>
        <v>0</v>
      </c>
      <c r="F75" s="15">
        <f t="shared" si="12"/>
        <v>0</v>
      </c>
      <c r="G75" s="15">
        <f t="shared" si="12"/>
        <v>0</v>
      </c>
      <c r="H75" s="15">
        <f t="shared" si="12"/>
        <v>0</v>
      </c>
      <c r="I75" s="15">
        <f t="shared" si="12"/>
        <v>0</v>
      </c>
      <c r="J75" s="15">
        <f t="shared" si="12"/>
        <v>0</v>
      </c>
      <c r="K75" s="15">
        <f t="shared" si="12"/>
        <v>0</v>
      </c>
      <c r="L75" s="15">
        <f t="shared" si="12"/>
        <v>0</v>
      </c>
      <c r="M75" s="15">
        <f t="shared" si="12"/>
        <v>0</v>
      </c>
      <c r="N75" s="15">
        <f t="shared" si="12"/>
        <v>0</v>
      </c>
      <c r="O75" s="15">
        <f t="shared" si="12"/>
        <v>0</v>
      </c>
      <c r="P75" s="15">
        <f t="shared" si="11"/>
        <v>0</v>
      </c>
    </row>
    <row r="76" spans="1:16" x14ac:dyDescent="0.25">
      <c r="A76" s="6" t="s">
        <v>88</v>
      </c>
      <c r="B76" s="18">
        <v>0</v>
      </c>
      <c r="C76" s="15">
        <v>0</v>
      </c>
      <c r="D76" s="15">
        <v>0</v>
      </c>
      <c r="E76" s="15">
        <v>0</v>
      </c>
      <c r="F76" s="15">
        <v>0</v>
      </c>
      <c r="G76" s="15">
        <v>0</v>
      </c>
      <c r="H76" s="15">
        <v>0</v>
      </c>
      <c r="I76" s="15">
        <v>0</v>
      </c>
      <c r="J76" s="15">
        <v>0</v>
      </c>
      <c r="K76" s="15">
        <v>0</v>
      </c>
      <c r="L76" s="15">
        <v>0</v>
      </c>
      <c r="M76" s="15">
        <v>0</v>
      </c>
      <c r="N76" s="15">
        <v>0</v>
      </c>
      <c r="O76" s="15">
        <v>0</v>
      </c>
      <c r="P76" s="15">
        <f t="shared" si="11"/>
        <v>0</v>
      </c>
    </row>
    <row r="77" spans="1:16" x14ac:dyDescent="0.25">
      <c r="A77" s="6" t="s">
        <v>89</v>
      </c>
      <c r="B77" s="18">
        <v>0</v>
      </c>
      <c r="C77" s="15">
        <v>0</v>
      </c>
      <c r="D77" s="15">
        <v>0</v>
      </c>
      <c r="E77" s="15">
        <v>0</v>
      </c>
      <c r="F77" s="15">
        <v>0</v>
      </c>
      <c r="G77" s="15">
        <v>0</v>
      </c>
      <c r="H77" s="15">
        <v>0</v>
      </c>
      <c r="I77" s="15">
        <v>0</v>
      </c>
      <c r="J77" s="15">
        <v>0</v>
      </c>
      <c r="K77" s="15">
        <v>0</v>
      </c>
      <c r="L77" s="15">
        <v>0</v>
      </c>
      <c r="M77" s="15">
        <v>0</v>
      </c>
      <c r="N77" s="15">
        <v>0</v>
      </c>
      <c r="O77" s="15">
        <v>0</v>
      </c>
      <c r="P77" s="15">
        <f t="shared" si="11"/>
        <v>0</v>
      </c>
    </row>
    <row r="78" spans="1:16" x14ac:dyDescent="0.25">
      <c r="A78" s="4" t="s">
        <v>90</v>
      </c>
      <c r="B78" s="18">
        <f>+B79</f>
        <v>0</v>
      </c>
      <c r="C78" s="18">
        <f>+C79</f>
        <v>0</v>
      </c>
      <c r="D78" s="15">
        <f>+D79+D80+D81+D82</f>
        <v>0</v>
      </c>
      <c r="E78" s="15">
        <f t="shared" ref="E78:O78" si="13">+E79+E80+E81+E82</f>
        <v>0</v>
      </c>
      <c r="F78" s="15">
        <f t="shared" si="13"/>
        <v>0</v>
      </c>
      <c r="G78" s="15">
        <f t="shared" si="13"/>
        <v>0</v>
      </c>
      <c r="H78" s="15">
        <f t="shared" si="13"/>
        <v>0</v>
      </c>
      <c r="I78" s="15">
        <f t="shared" si="13"/>
        <v>0</v>
      </c>
      <c r="J78" s="15">
        <f t="shared" si="13"/>
        <v>0</v>
      </c>
      <c r="K78" s="15">
        <f t="shared" si="13"/>
        <v>0</v>
      </c>
      <c r="L78" s="15">
        <f t="shared" si="13"/>
        <v>0</v>
      </c>
      <c r="M78" s="15">
        <f t="shared" si="13"/>
        <v>0</v>
      </c>
      <c r="N78" s="15">
        <f t="shared" si="13"/>
        <v>0</v>
      </c>
      <c r="O78" s="15">
        <f t="shared" si="13"/>
        <v>0</v>
      </c>
      <c r="P78" s="15">
        <f t="shared" si="11"/>
        <v>0</v>
      </c>
    </row>
    <row r="79" spans="1:16" x14ac:dyDescent="0.25">
      <c r="A79" s="6" t="s">
        <v>91</v>
      </c>
      <c r="B79" s="18">
        <v>0</v>
      </c>
      <c r="C79" s="15">
        <v>0</v>
      </c>
      <c r="D79" s="15">
        <v>0</v>
      </c>
      <c r="E79" s="15">
        <v>0</v>
      </c>
      <c r="F79" s="15">
        <v>0</v>
      </c>
      <c r="G79" s="15">
        <v>0</v>
      </c>
      <c r="H79" s="15">
        <v>0</v>
      </c>
      <c r="I79" s="15">
        <v>0</v>
      </c>
      <c r="J79" s="15">
        <v>0</v>
      </c>
      <c r="K79" s="15">
        <v>0</v>
      </c>
      <c r="L79" s="15">
        <v>0</v>
      </c>
      <c r="M79" s="15">
        <v>0</v>
      </c>
      <c r="N79" s="15">
        <v>0</v>
      </c>
      <c r="O79" s="15">
        <v>0</v>
      </c>
      <c r="P79" s="15">
        <f t="shared" si="11"/>
        <v>0</v>
      </c>
    </row>
    <row r="80" spans="1:16" x14ac:dyDescent="0.25">
      <c r="A80" s="6" t="s">
        <v>92</v>
      </c>
      <c r="B80" s="18">
        <v>0</v>
      </c>
      <c r="C80" s="15">
        <v>0</v>
      </c>
      <c r="D80" s="15">
        <v>0</v>
      </c>
      <c r="E80" s="15">
        <v>0</v>
      </c>
      <c r="F80" s="15">
        <v>0</v>
      </c>
      <c r="G80" s="15">
        <v>0</v>
      </c>
      <c r="H80" s="15">
        <v>0</v>
      </c>
      <c r="I80" s="15">
        <v>0</v>
      </c>
      <c r="J80" s="15">
        <v>0</v>
      </c>
      <c r="K80" s="15">
        <v>0</v>
      </c>
      <c r="L80" s="15">
        <v>0</v>
      </c>
      <c r="M80" s="15">
        <v>0</v>
      </c>
      <c r="N80" s="15">
        <v>0</v>
      </c>
      <c r="O80" s="15">
        <v>0</v>
      </c>
      <c r="P80" s="15">
        <f t="shared" si="11"/>
        <v>0</v>
      </c>
    </row>
    <row r="81" spans="1:25" x14ac:dyDescent="0.25">
      <c r="A81" s="4" t="s">
        <v>93</v>
      </c>
      <c r="B81" s="19">
        <v>0</v>
      </c>
      <c r="C81" s="15">
        <v>0</v>
      </c>
      <c r="D81" s="15">
        <v>0</v>
      </c>
      <c r="E81" s="15">
        <v>0</v>
      </c>
      <c r="F81" s="15">
        <v>0</v>
      </c>
      <c r="G81" s="15">
        <v>0</v>
      </c>
      <c r="H81" s="15">
        <v>0</v>
      </c>
      <c r="I81" s="15">
        <v>0</v>
      </c>
      <c r="J81" s="15">
        <v>0</v>
      </c>
      <c r="K81" s="15">
        <v>0</v>
      </c>
      <c r="L81" s="15">
        <v>0</v>
      </c>
      <c r="M81" s="15">
        <v>0</v>
      </c>
      <c r="N81" s="15">
        <v>0</v>
      </c>
      <c r="O81" s="15">
        <v>0</v>
      </c>
      <c r="P81" s="15">
        <f t="shared" si="11"/>
        <v>0</v>
      </c>
    </row>
    <row r="82" spans="1:25" x14ac:dyDescent="0.25">
      <c r="A82" s="8" t="s">
        <v>94</v>
      </c>
      <c r="B82" s="18">
        <v>0</v>
      </c>
      <c r="C82" s="15">
        <v>0</v>
      </c>
      <c r="D82" s="15">
        <v>0</v>
      </c>
      <c r="E82" s="15">
        <v>0</v>
      </c>
      <c r="F82" s="15">
        <v>0</v>
      </c>
      <c r="G82" s="15">
        <v>0</v>
      </c>
      <c r="H82" s="15">
        <v>0</v>
      </c>
      <c r="I82" s="15">
        <v>0</v>
      </c>
      <c r="J82" s="15">
        <v>0</v>
      </c>
      <c r="K82" s="15">
        <v>0</v>
      </c>
      <c r="L82" s="15">
        <v>0</v>
      </c>
      <c r="M82" s="15">
        <v>0</v>
      </c>
      <c r="N82" s="15">
        <v>0</v>
      </c>
      <c r="O82" s="15">
        <v>0</v>
      </c>
      <c r="P82" s="15">
        <f t="shared" si="11"/>
        <v>0</v>
      </c>
    </row>
    <row r="83" spans="1:25" ht="18.75" customHeight="1" x14ac:dyDescent="0.25">
      <c r="A83" s="7" t="s">
        <v>95</v>
      </c>
      <c r="B83" s="20">
        <f>+B78</f>
        <v>0</v>
      </c>
      <c r="C83" s="20">
        <f>+C78</f>
        <v>0</v>
      </c>
      <c r="D83" s="21">
        <f>+D75+D78</f>
        <v>0</v>
      </c>
      <c r="E83" s="21">
        <f t="shared" ref="E83:O83" si="14">+E75+E78</f>
        <v>0</v>
      </c>
      <c r="F83" s="21">
        <f t="shared" si="14"/>
        <v>0</v>
      </c>
      <c r="G83" s="21">
        <f t="shared" si="14"/>
        <v>0</v>
      </c>
      <c r="H83" s="21">
        <f t="shared" si="14"/>
        <v>0</v>
      </c>
      <c r="I83" s="21">
        <f t="shared" si="14"/>
        <v>0</v>
      </c>
      <c r="J83" s="21">
        <f t="shared" si="14"/>
        <v>0</v>
      </c>
      <c r="K83" s="21">
        <f t="shared" si="14"/>
        <v>0</v>
      </c>
      <c r="L83" s="21">
        <f t="shared" si="14"/>
        <v>0</v>
      </c>
      <c r="M83" s="21">
        <f t="shared" si="14"/>
        <v>0</v>
      </c>
      <c r="N83" s="21">
        <f t="shared" si="14"/>
        <v>0</v>
      </c>
      <c r="O83" s="21">
        <f t="shared" si="14"/>
        <v>0</v>
      </c>
      <c r="P83" s="22">
        <f t="shared" si="11"/>
        <v>0</v>
      </c>
    </row>
    <row r="84" spans="1:25" ht="24" customHeight="1" x14ac:dyDescent="0.25">
      <c r="A84" s="9" t="s">
        <v>96</v>
      </c>
      <c r="B84" s="23">
        <f>+B83+B73</f>
        <v>447091686</v>
      </c>
      <c r="C84" s="24">
        <f>+C83+C73</f>
        <v>519439075.27999997</v>
      </c>
      <c r="D84" s="25">
        <f t="shared" ref="D84:O84" si="15">+D73+D83</f>
        <v>20746984.649999999</v>
      </c>
      <c r="E84" s="25">
        <f t="shared" si="15"/>
        <v>25681921.459999997</v>
      </c>
      <c r="F84" s="25">
        <f t="shared" si="15"/>
        <v>25989096.150000002</v>
      </c>
      <c r="G84" s="25">
        <f t="shared" si="15"/>
        <v>34000493.790000007</v>
      </c>
      <c r="H84" s="25">
        <f t="shared" si="15"/>
        <v>36213377.949999996</v>
      </c>
      <c r="I84" s="25">
        <f t="shared" si="15"/>
        <v>32116157.673</v>
      </c>
      <c r="J84" s="25">
        <f t="shared" si="15"/>
        <v>28400676.869999997</v>
      </c>
      <c r="K84" s="25">
        <f t="shared" si="15"/>
        <v>30963800.23</v>
      </c>
      <c r="L84" s="25">
        <f t="shared" si="15"/>
        <v>32775676.279999994</v>
      </c>
      <c r="M84" s="25">
        <f t="shared" si="15"/>
        <v>44978484.82</v>
      </c>
      <c r="N84" s="25">
        <f t="shared" si="15"/>
        <v>0</v>
      </c>
      <c r="O84" s="25">
        <f t="shared" si="15"/>
        <v>0</v>
      </c>
      <c r="P84" s="25">
        <f>+D84+E84+F84+G84+H84+I84+J84+K84+L84+M84+N84+O84</f>
        <v>311866669.87300003</v>
      </c>
    </row>
    <row r="85" spans="1:25" x14ac:dyDescent="0.25"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</row>
    <row r="86" spans="1:25" ht="14.25" customHeight="1" x14ac:dyDescent="0.25">
      <c r="A86" s="11" t="s">
        <v>97</v>
      </c>
      <c r="B86" s="11"/>
      <c r="C86" s="11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</row>
    <row r="87" spans="1:25" ht="16.5" customHeight="1" x14ac:dyDescent="0.25">
      <c r="A87" s="12" t="s">
        <v>98</v>
      </c>
      <c r="B87" s="12"/>
      <c r="C87" s="12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</row>
    <row r="88" spans="1:25" ht="20.25" customHeight="1" x14ac:dyDescent="0.25">
      <c r="A88" s="12" t="s">
        <v>99</v>
      </c>
      <c r="B88" s="12"/>
      <c r="C88" s="12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</row>
    <row r="89" spans="1:25" ht="19.5" customHeight="1" x14ac:dyDescent="0.25">
      <c r="A89" s="12" t="s">
        <v>100</v>
      </c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</row>
    <row r="90" spans="1:25" x14ac:dyDescent="0.25">
      <c r="A90" s="12" t="s">
        <v>103</v>
      </c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</row>
    <row r="91" spans="1:25" x14ac:dyDescent="0.25">
      <c r="A91" s="12" t="s">
        <v>105</v>
      </c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</row>
    <row r="92" spans="1:25" x14ac:dyDescent="0.25">
      <c r="A92" t="s">
        <v>111</v>
      </c>
      <c r="B92" s="13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</row>
    <row r="93" spans="1:25" x14ac:dyDescent="0.25">
      <c r="A93" t="s">
        <v>138</v>
      </c>
      <c r="N93" s="15"/>
    </row>
    <row r="94" spans="1:25" x14ac:dyDescent="0.25">
      <c r="B94" s="14"/>
      <c r="N94" s="15"/>
    </row>
    <row r="95" spans="1:25" ht="21" x14ac:dyDescent="0.35">
      <c r="D95" s="44" t="s">
        <v>101</v>
      </c>
      <c r="E95" s="44"/>
      <c r="F95" s="44"/>
      <c r="G95" s="44"/>
      <c r="H95" s="44"/>
      <c r="I95" s="44"/>
      <c r="J95" s="44"/>
      <c r="K95" s="44"/>
      <c r="L95" s="44" t="s">
        <v>102</v>
      </c>
      <c r="M95" s="44"/>
      <c r="N95" s="44"/>
    </row>
    <row r="96" spans="1:25" ht="21" x14ac:dyDescent="0.35">
      <c r="D96" s="45" t="s">
        <v>107</v>
      </c>
      <c r="E96" s="44"/>
      <c r="F96" s="44"/>
      <c r="G96" s="44"/>
      <c r="H96" s="44"/>
      <c r="I96" s="44"/>
      <c r="J96" s="44"/>
      <c r="K96" s="44"/>
      <c r="L96" s="46" t="s">
        <v>104</v>
      </c>
      <c r="M96" s="44"/>
      <c r="N96" s="44"/>
    </row>
    <row r="97" spans="4:14" ht="21" x14ac:dyDescent="0.35">
      <c r="D97" s="44" t="s">
        <v>108</v>
      </c>
      <c r="E97" s="44"/>
      <c r="F97" s="44"/>
      <c r="G97" s="44"/>
      <c r="H97" s="44"/>
      <c r="I97" s="44"/>
      <c r="J97" s="44"/>
      <c r="K97" s="44"/>
      <c r="L97" s="44" t="s">
        <v>109</v>
      </c>
      <c r="M97" s="44"/>
      <c r="N97" s="44"/>
    </row>
    <row r="98" spans="4:14" ht="21" x14ac:dyDescent="0.35">
      <c r="D98" s="47"/>
      <c r="E98" s="44"/>
      <c r="F98" s="44"/>
      <c r="G98" s="44"/>
      <c r="H98" s="44"/>
      <c r="I98" s="44"/>
      <c r="J98" s="44"/>
      <c r="K98" s="44"/>
      <c r="L98" s="44"/>
      <c r="M98" s="44"/>
      <c r="N98" s="44"/>
    </row>
    <row r="99" spans="4:14" ht="21" x14ac:dyDescent="0.35">
      <c r="D99" s="44"/>
      <c r="E99" s="44"/>
      <c r="F99" s="44"/>
      <c r="G99" s="44"/>
      <c r="H99" s="44"/>
      <c r="I99" s="44"/>
      <c r="J99" s="44"/>
      <c r="K99" s="44"/>
      <c r="L99" s="44"/>
      <c r="M99" s="44"/>
      <c r="N99" s="44"/>
    </row>
  </sheetData>
  <mergeCells count="6">
    <mergeCell ref="D6:O6"/>
    <mergeCell ref="A4:P4"/>
    <mergeCell ref="A1:P1"/>
    <mergeCell ref="A2:P2"/>
    <mergeCell ref="A3:P3"/>
    <mergeCell ref="A5:P5"/>
  </mergeCells>
  <pageMargins left="0.23622047244094499" right="0.23622047244094499" top="0.35433070866141703" bottom="0.23622047244094499" header="0.31496062992126" footer="0.31496062992126"/>
  <pageSetup paperSize="5" scale="55" fitToHeight="0" orientation="landscape" r:id="rId1"/>
  <rowBreaks count="1" manualBreakCount="1">
    <brk id="50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I25"/>
  <sheetViews>
    <sheetView workbookViewId="0">
      <selection activeCell="H16" sqref="H16"/>
    </sheetView>
  </sheetViews>
  <sheetFormatPr baseColWidth="10" defaultRowHeight="15" x14ac:dyDescent="0.25"/>
  <cols>
    <col min="1" max="1" width="15.5703125" customWidth="1"/>
    <col min="2" max="2" width="20.5703125" customWidth="1"/>
    <col min="4" max="4" width="15.85546875" customWidth="1"/>
    <col min="7" max="7" width="17.85546875" customWidth="1"/>
    <col min="8" max="8" width="16.5703125" customWidth="1"/>
    <col min="9" max="9" width="26.140625" customWidth="1"/>
  </cols>
  <sheetData>
    <row r="3" spans="1:9" x14ac:dyDescent="0.25">
      <c r="A3" s="14"/>
      <c r="B3" s="14"/>
      <c r="C3" s="14"/>
      <c r="D3" s="14"/>
      <c r="E3" s="14"/>
      <c r="F3" s="14"/>
      <c r="G3" s="14"/>
      <c r="H3" s="14"/>
      <c r="I3" s="14"/>
    </row>
    <row r="4" spans="1:9" x14ac:dyDescent="0.25">
      <c r="A4" s="14"/>
      <c r="B4" s="14"/>
      <c r="C4" s="14"/>
      <c r="D4" s="14"/>
      <c r="E4" s="14"/>
      <c r="F4" s="14"/>
      <c r="G4" s="14"/>
      <c r="H4" s="14"/>
      <c r="I4" s="14"/>
    </row>
    <row r="5" spans="1:9" ht="18.75" x14ac:dyDescent="0.25">
      <c r="A5" s="57" t="s">
        <v>112</v>
      </c>
      <c r="B5" s="57"/>
      <c r="C5" s="57"/>
      <c r="D5" s="57"/>
      <c r="E5" s="57"/>
      <c r="F5" s="57"/>
      <c r="G5" s="57"/>
      <c r="H5" s="57"/>
      <c r="I5" s="57"/>
    </row>
    <row r="6" spans="1:9" ht="18.75" x14ac:dyDescent="0.25">
      <c r="A6" s="57" t="s">
        <v>113</v>
      </c>
      <c r="B6" s="57"/>
      <c r="C6" s="57"/>
      <c r="D6" s="57"/>
      <c r="E6" s="57"/>
      <c r="F6" s="57"/>
      <c r="G6" s="57"/>
      <c r="H6" s="57"/>
      <c r="I6" s="57"/>
    </row>
    <row r="7" spans="1:9" ht="18.75" x14ac:dyDescent="0.25">
      <c r="A7" s="57" t="s">
        <v>110</v>
      </c>
      <c r="B7" s="57"/>
      <c r="C7" s="57"/>
      <c r="D7" s="57"/>
      <c r="E7" s="57"/>
      <c r="F7" s="57"/>
      <c r="G7" s="57"/>
      <c r="H7" s="57"/>
      <c r="I7" s="57"/>
    </row>
    <row r="8" spans="1:9" ht="15.75" x14ac:dyDescent="0.25">
      <c r="A8" s="58" t="s">
        <v>114</v>
      </c>
      <c r="B8" s="58"/>
      <c r="C8" s="58"/>
      <c r="D8" s="58"/>
      <c r="E8" s="58"/>
      <c r="F8" s="58"/>
      <c r="G8" s="58"/>
      <c r="H8" s="58"/>
      <c r="I8" s="58"/>
    </row>
    <row r="9" spans="1:9" ht="15.75" x14ac:dyDescent="0.25">
      <c r="A9" s="59" t="s">
        <v>115</v>
      </c>
      <c r="B9" s="59"/>
      <c r="C9" s="59"/>
      <c r="D9" s="59"/>
      <c r="E9" s="59"/>
      <c r="F9" s="59"/>
      <c r="G9" s="59"/>
      <c r="H9" s="59"/>
      <c r="I9" s="59"/>
    </row>
    <row r="10" spans="1:9" ht="15.75" x14ac:dyDescent="0.25">
      <c r="A10" s="28"/>
      <c r="B10" s="28"/>
      <c r="C10" s="28"/>
      <c r="D10" s="28"/>
      <c r="E10" s="28"/>
      <c r="F10" s="28"/>
      <c r="G10" s="28"/>
      <c r="H10" s="28"/>
      <c r="I10" s="28"/>
    </row>
    <row r="11" spans="1:9" ht="16.5" thickBot="1" x14ac:dyDescent="0.3">
      <c r="A11" s="28"/>
      <c r="B11" s="28"/>
      <c r="C11" s="28"/>
      <c r="D11" s="28"/>
      <c r="E11" s="28"/>
      <c r="F11" s="28"/>
      <c r="G11" s="28"/>
      <c r="H11" s="28"/>
      <c r="I11" s="28"/>
    </row>
    <row r="12" spans="1:9" ht="45.75" thickBot="1" x14ac:dyDescent="0.3">
      <c r="A12" s="29" t="s">
        <v>116</v>
      </c>
      <c r="B12" s="30" t="s">
        <v>117</v>
      </c>
      <c r="C12" s="30" t="s">
        <v>118</v>
      </c>
      <c r="D12" s="30" t="s">
        <v>119</v>
      </c>
      <c r="E12" s="30" t="s">
        <v>120</v>
      </c>
      <c r="F12" s="30" t="s">
        <v>121</v>
      </c>
      <c r="G12" s="30" t="s">
        <v>122</v>
      </c>
      <c r="H12" s="30" t="s">
        <v>123</v>
      </c>
      <c r="I12" s="31" t="s">
        <v>124</v>
      </c>
    </row>
    <row r="13" spans="1:9" ht="159.75" customHeight="1" x14ac:dyDescent="0.25">
      <c r="A13" s="43" t="s">
        <v>125</v>
      </c>
      <c r="B13" s="32" t="s">
        <v>126</v>
      </c>
      <c r="C13" s="33" t="s">
        <v>127</v>
      </c>
      <c r="D13" s="34">
        <v>45856</v>
      </c>
      <c r="E13" s="35">
        <v>210875</v>
      </c>
      <c r="F13" s="35">
        <f>+E13</f>
        <v>210875</v>
      </c>
      <c r="G13" s="33" t="s">
        <v>13</v>
      </c>
      <c r="H13" s="33" t="s">
        <v>128</v>
      </c>
      <c r="I13" s="36" t="s">
        <v>137</v>
      </c>
    </row>
    <row r="14" spans="1:9" ht="34.5" customHeight="1" thickBot="1" x14ac:dyDescent="0.3">
      <c r="A14" s="54" t="s">
        <v>129</v>
      </c>
      <c r="B14" s="55"/>
      <c r="C14" s="55"/>
      <c r="D14" s="55"/>
      <c r="E14" s="56"/>
      <c r="F14" s="37">
        <f>+F13</f>
        <v>210875</v>
      </c>
      <c r="G14" s="38"/>
      <c r="H14" s="38"/>
      <c r="I14" s="39"/>
    </row>
    <row r="15" spans="1:9" ht="15.75" x14ac:dyDescent="0.25">
      <c r="B15" s="40"/>
      <c r="C15" s="38"/>
      <c r="D15" s="38"/>
      <c r="E15" s="38"/>
      <c r="F15" s="38"/>
      <c r="G15" s="38"/>
      <c r="H15" s="38"/>
      <c r="I15" s="39"/>
    </row>
    <row r="16" spans="1:9" x14ac:dyDescent="0.25">
      <c r="A16" s="14" t="s">
        <v>130</v>
      </c>
      <c r="B16" s="39"/>
      <c r="C16" s="38"/>
      <c r="D16" s="38"/>
      <c r="E16" s="38"/>
      <c r="F16" s="38"/>
      <c r="G16" s="38"/>
      <c r="H16" s="38"/>
      <c r="I16" s="39"/>
    </row>
    <row r="17" spans="1:9" x14ac:dyDescent="0.25">
      <c r="A17" s="14" t="s">
        <v>136</v>
      </c>
      <c r="B17" s="39"/>
      <c r="C17" s="38"/>
      <c r="D17" s="38"/>
      <c r="E17" s="38"/>
      <c r="F17" s="38"/>
      <c r="G17" s="38"/>
      <c r="H17" s="38"/>
      <c r="I17" s="39"/>
    </row>
    <row r="18" spans="1:9" x14ac:dyDescent="0.25">
      <c r="A18" s="14"/>
      <c r="B18" s="39"/>
      <c r="C18" s="38"/>
      <c r="D18" s="38"/>
      <c r="E18" s="38"/>
      <c r="F18" s="38"/>
      <c r="G18" s="38"/>
      <c r="H18" s="38"/>
      <c r="I18" s="39"/>
    </row>
    <row r="19" spans="1:9" x14ac:dyDescent="0.25">
      <c r="A19" s="14"/>
      <c r="B19" s="39"/>
      <c r="C19" s="14"/>
      <c r="D19" s="14"/>
      <c r="E19" s="14"/>
      <c r="F19" s="14"/>
      <c r="G19" s="14"/>
      <c r="H19" s="14"/>
      <c r="I19" s="14"/>
    </row>
    <row r="20" spans="1:9" x14ac:dyDescent="0.25">
      <c r="A20" s="14"/>
      <c r="B20" s="14"/>
      <c r="C20" s="14"/>
      <c r="D20" s="14"/>
      <c r="E20" s="14"/>
      <c r="F20" s="14"/>
      <c r="G20" s="14"/>
      <c r="H20" s="14"/>
      <c r="I20" s="14"/>
    </row>
    <row r="21" spans="1:9" x14ac:dyDescent="0.25">
      <c r="A21" s="14"/>
      <c r="B21" s="14"/>
      <c r="C21" s="14"/>
      <c r="D21" s="14"/>
      <c r="E21" s="11"/>
      <c r="F21" s="14"/>
      <c r="G21" s="14"/>
      <c r="H21" s="41"/>
      <c r="I21" s="14"/>
    </row>
    <row r="22" spans="1:9" x14ac:dyDescent="0.25">
      <c r="A22" s="42" t="s">
        <v>132</v>
      </c>
      <c r="B22" s="14"/>
      <c r="C22" s="14"/>
      <c r="D22" s="14"/>
      <c r="E22" s="14"/>
      <c r="F22" s="14"/>
      <c r="G22" s="42" t="s">
        <v>131</v>
      </c>
      <c r="H22" s="14"/>
      <c r="I22" s="14"/>
    </row>
    <row r="23" spans="1:9" x14ac:dyDescent="0.25">
      <c r="A23" s="11" t="s">
        <v>133</v>
      </c>
      <c r="B23" s="14"/>
      <c r="C23" s="14"/>
      <c r="D23" s="14"/>
      <c r="E23" s="14"/>
      <c r="F23" s="14"/>
      <c r="G23" s="11" t="s">
        <v>104</v>
      </c>
      <c r="H23" s="14"/>
      <c r="I23" s="14"/>
    </row>
    <row r="24" spans="1:9" x14ac:dyDescent="0.25">
      <c r="A24" s="14" t="s">
        <v>134</v>
      </c>
      <c r="B24" s="14"/>
      <c r="C24" s="14"/>
      <c r="D24" s="14"/>
      <c r="E24" s="14"/>
      <c r="F24" s="14"/>
      <c r="G24" s="14" t="s">
        <v>135</v>
      </c>
      <c r="H24" s="14"/>
      <c r="I24" s="14"/>
    </row>
    <row r="25" spans="1:9" x14ac:dyDescent="0.25">
      <c r="A25" s="14"/>
      <c r="B25" s="14"/>
      <c r="G25" s="14"/>
      <c r="H25" s="14"/>
    </row>
  </sheetData>
  <mergeCells count="6">
    <mergeCell ref="A14:E14"/>
    <mergeCell ref="A5:I5"/>
    <mergeCell ref="A6:I6"/>
    <mergeCell ref="A7:I7"/>
    <mergeCell ref="A8:I8"/>
    <mergeCell ref="A9:I9"/>
  </mergeCells>
  <pageMargins left="0.25" right="0.25" top="0.75" bottom="0.75" header="0.3" footer="0.3"/>
  <pageSetup scale="90" orientation="landscape" horizontalDpi="0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ec35fc6-ea68-4905-9a99-83c92fc98e84">
      <Terms xmlns="http://schemas.microsoft.com/office/infopath/2007/PartnerControls"/>
    </lcf76f155ced4ddcb4097134ff3c332f>
    <TaxCatchAll xmlns="f6a10bed-ddb7-483e-bcb0-baf63d785da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EE929C71687264A8710A56A45343B85" ma:contentTypeVersion="18" ma:contentTypeDescription="Crear nuevo documento." ma:contentTypeScope="" ma:versionID="c533e9137808db04a87374009c37ca53">
  <xsd:schema xmlns:xsd="http://www.w3.org/2001/XMLSchema" xmlns:xs="http://www.w3.org/2001/XMLSchema" xmlns:p="http://schemas.microsoft.com/office/2006/metadata/properties" xmlns:ns2="cec35fc6-ea68-4905-9a99-83c92fc98e84" xmlns:ns3="f6a10bed-ddb7-483e-bcb0-baf63d785da1" targetNamespace="http://schemas.microsoft.com/office/2006/metadata/properties" ma:root="true" ma:fieldsID="f23e2abed03bccf0c9ee5eeec21fb777" ns2:_="" ns3:_="">
    <xsd:import namespace="cec35fc6-ea68-4905-9a99-83c92fc98e84"/>
    <xsd:import namespace="f6a10bed-ddb7-483e-bcb0-baf63d785da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ec35fc6-ea68-4905-9a99-83c92fc98e8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46cc2e44-3b31-497e-bac1-2b2c91140fd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5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10bed-ddb7-483e-bcb0-baf63d785da1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5757513d-410e-4248-aa73-e864a83b1aa6}" ma:internalName="TaxCatchAll" ma:showField="CatchAllData" ma:web="f6a10bed-ddb7-483e-bcb0-baf63d785da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89428FC-4EDB-43D6-9128-5599FECCE99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A5FC097-F7FC-4C95-ACC6-F6C35F470071}">
  <ds:schemaRefs>
    <ds:schemaRef ds:uri="http://www.w3.org/XML/1998/namespace"/>
    <ds:schemaRef ds:uri="http://purl.org/dc/dcmitype/"/>
    <ds:schemaRef ds:uri="http://purl.org/dc/elements/1.1/"/>
    <ds:schemaRef ds:uri="http://schemas.openxmlformats.org/package/2006/metadata/core-properties"/>
    <ds:schemaRef ds:uri="http://purl.org/dc/terms/"/>
    <ds:schemaRef ds:uri="cec35fc6-ea68-4905-9a99-83c92fc98e84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f6a10bed-ddb7-483e-bcb0-baf63d785da1"/>
  </ds:schemaRefs>
</ds:datastoreItem>
</file>

<file path=customXml/itemProps3.xml><?xml version="1.0" encoding="utf-8"?>
<ds:datastoreItem xmlns:ds="http://schemas.openxmlformats.org/officeDocument/2006/customXml" ds:itemID="{0D2F3358-555D-4233-9E9C-CEE4CE0138D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EJECUCION PRESUPUESTARIA 2025</vt:lpstr>
      <vt:lpstr>NOMINA ASISTENCIA SOCIAL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Natalie Souffront</dc:creator>
  <cp:keywords/>
  <dc:description/>
  <cp:lastModifiedBy>Elaine Grullat</cp:lastModifiedBy>
  <cp:revision/>
  <cp:lastPrinted>2025-11-04T16:08:53Z</cp:lastPrinted>
  <dcterms:created xsi:type="dcterms:W3CDTF">2018-04-17T18:57:16Z</dcterms:created>
  <dcterms:modified xsi:type="dcterms:W3CDTF">2025-12-01T14:09:40Z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0x0101003EE929C71687264A8710A56A45343B85</vt:lpwstr>
  </property>
  <property fmtid="{D5CDD505-2E9C-101B-9397-08002B2CF9AE}" pid="3" name="Order">
    <vt:r8>426400</vt:r8>
  </property>
  <property fmtid="{D5CDD505-2E9C-101B-9397-08002B2CF9AE}" pid="4" name="MediaServiceImageTags">
    <vt:lpwstr/>
  </property>
</Properties>
</file>