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yespejo\OneDrive - INSTITUTO DOMINICANO PARA LA CALIDAD (INDOCAL)\Escritorio\"/>
    </mc:Choice>
  </mc:AlternateContent>
  <xr:revisionPtr revIDLastSave="0" documentId="8_{0968A7F4-F5E7-4AF6-98AD-3D7779EA75A9}" xr6:coauthVersionLast="47" xr6:coauthVersionMax="47" xr10:uidLastSave="{00000000-0000-0000-0000-000000000000}"/>
  <bookViews>
    <workbookView xWindow="-120" yWindow="-120" windowWidth="29040" windowHeight="15720" xr2:uid="{7E690F54-641A-4243-B7D2-8B9D1D5740FE}"/>
  </bookViews>
  <sheets>
    <sheet name="SEPTIEMBRE" sheetId="1" r:id="rId1"/>
  </sheets>
  <externalReferences>
    <externalReference r:id="rId2"/>
  </externalReferences>
  <definedNames>
    <definedName name="_xlnm._FilterDatabase" localSheetId="0" hidden="1">SEPTIEMBRE!$C$12:$G$519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55" i="1" l="1"/>
  <c r="E555" i="1"/>
  <c r="D555" i="1"/>
  <c r="E554" i="1"/>
  <c r="G554" i="1" s="1"/>
  <c r="H553" i="1"/>
  <c r="F553" i="1"/>
  <c r="E553" i="1"/>
  <c r="G553" i="1" s="1"/>
  <c r="H552" i="1"/>
  <c r="I552" i="1" s="1"/>
  <c r="G552" i="1"/>
  <c r="F552" i="1"/>
  <c r="G551" i="1"/>
  <c r="G549" i="1"/>
  <c r="I549" i="1" s="1"/>
  <c r="H548" i="1"/>
  <c r="G548" i="1"/>
  <c r="I548" i="1" s="1"/>
  <c r="G525" i="1"/>
  <c r="F525" i="1"/>
  <c r="G498" i="1"/>
  <c r="K62" i="1"/>
  <c r="K60" i="1"/>
  <c r="H12" i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H128" i="1" s="1"/>
  <c r="H129" i="1" s="1"/>
  <c r="H130" i="1" s="1"/>
  <c r="H131" i="1" s="1"/>
  <c r="H132" i="1" s="1"/>
  <c r="H133" i="1" s="1"/>
  <c r="H134" i="1" s="1"/>
  <c r="H135" i="1" s="1"/>
  <c r="H136" i="1" s="1"/>
  <c r="H137" i="1" s="1"/>
  <c r="H138" i="1" s="1"/>
  <c r="H139" i="1" s="1"/>
  <c r="H140" i="1" s="1"/>
  <c r="H141" i="1" s="1"/>
  <c r="H142" i="1" s="1"/>
  <c r="H143" i="1" s="1"/>
  <c r="H144" i="1" s="1"/>
  <c r="H145" i="1" s="1"/>
  <c r="H146" i="1" s="1"/>
  <c r="H147" i="1" s="1"/>
  <c r="H148" i="1" s="1"/>
  <c r="H149" i="1" s="1"/>
  <c r="H150" i="1" s="1"/>
  <c r="H151" i="1" s="1"/>
  <c r="H152" i="1" s="1"/>
  <c r="H153" i="1" s="1"/>
  <c r="H154" i="1" s="1"/>
  <c r="H155" i="1" s="1"/>
  <c r="H156" i="1" s="1"/>
  <c r="H157" i="1" s="1"/>
  <c r="H158" i="1" s="1"/>
  <c r="H159" i="1" s="1"/>
  <c r="H160" i="1" s="1"/>
  <c r="H161" i="1" s="1"/>
  <c r="H162" i="1" s="1"/>
  <c r="H163" i="1" s="1"/>
  <c r="H164" i="1" s="1"/>
  <c r="H165" i="1" s="1"/>
  <c r="H166" i="1" s="1"/>
  <c r="H167" i="1" s="1"/>
  <c r="H168" i="1" s="1"/>
  <c r="H169" i="1" s="1"/>
  <c r="H170" i="1" s="1"/>
  <c r="H171" i="1" s="1"/>
  <c r="H172" i="1" s="1"/>
  <c r="H173" i="1" s="1"/>
  <c r="H174" i="1" s="1"/>
  <c r="H175" i="1" s="1"/>
  <c r="H176" i="1" s="1"/>
  <c r="H177" i="1" s="1"/>
  <c r="H178" i="1" s="1"/>
  <c r="H179" i="1" s="1"/>
  <c r="H180" i="1" s="1"/>
  <c r="H181" i="1" s="1"/>
  <c r="H182" i="1" s="1"/>
  <c r="H183" i="1" s="1"/>
  <c r="H184" i="1" s="1"/>
  <c r="H185" i="1" s="1"/>
  <c r="H186" i="1" s="1"/>
  <c r="H187" i="1" s="1"/>
  <c r="H188" i="1" s="1"/>
  <c r="H189" i="1" s="1"/>
  <c r="H190" i="1" s="1"/>
  <c r="H191" i="1" s="1"/>
  <c r="H192" i="1" s="1"/>
  <c r="H193" i="1" s="1"/>
  <c r="H194" i="1" s="1"/>
  <c r="H195" i="1" s="1"/>
  <c r="H196" i="1" s="1"/>
  <c r="H197" i="1" s="1"/>
  <c r="H198" i="1" s="1"/>
  <c r="H199" i="1" s="1"/>
  <c r="H200" i="1" s="1"/>
  <c r="H201" i="1" s="1"/>
  <c r="H202" i="1" s="1"/>
  <c r="H203" i="1" s="1"/>
  <c r="H204" i="1" s="1"/>
  <c r="H205" i="1" s="1"/>
  <c r="H206" i="1" s="1"/>
  <c r="H207" i="1" s="1"/>
  <c r="H208" i="1" s="1"/>
  <c r="H209" i="1" s="1"/>
  <c r="H210" i="1" s="1"/>
  <c r="H211" i="1" s="1"/>
  <c r="H212" i="1" s="1"/>
  <c r="H213" i="1" s="1"/>
  <c r="H214" i="1" s="1"/>
  <c r="H215" i="1" s="1"/>
  <c r="H216" i="1" s="1"/>
  <c r="H217" i="1" s="1"/>
  <c r="H218" i="1" s="1"/>
  <c r="H219" i="1" s="1"/>
  <c r="H220" i="1" s="1"/>
  <c r="H221" i="1" s="1"/>
  <c r="H222" i="1" s="1"/>
  <c r="H223" i="1" s="1"/>
  <c r="H224" i="1" s="1"/>
  <c r="H225" i="1" s="1"/>
  <c r="H226" i="1" s="1"/>
  <c r="H227" i="1" s="1"/>
  <c r="H228" i="1" s="1"/>
  <c r="H229" i="1" s="1"/>
  <c r="H230" i="1" s="1"/>
  <c r="H231" i="1" s="1"/>
  <c r="H232" i="1" s="1"/>
  <c r="H233" i="1" s="1"/>
  <c r="H234" i="1" s="1"/>
  <c r="H235" i="1" s="1"/>
  <c r="H236" i="1" s="1"/>
  <c r="H237" i="1" s="1"/>
  <c r="H238" i="1" s="1"/>
  <c r="H239" i="1" s="1"/>
  <c r="H240" i="1" s="1"/>
  <c r="H241" i="1" s="1"/>
  <c r="H242" i="1" s="1"/>
  <c r="H243" i="1" s="1"/>
  <c r="H244" i="1" s="1"/>
  <c r="H245" i="1" s="1"/>
  <c r="H246" i="1" s="1"/>
  <c r="H247" i="1" s="1"/>
  <c r="H248" i="1" s="1"/>
  <c r="H249" i="1" s="1"/>
  <c r="H250" i="1" s="1"/>
  <c r="H251" i="1" s="1"/>
  <c r="H252" i="1" s="1"/>
  <c r="H253" i="1" s="1"/>
  <c r="H254" i="1" s="1"/>
  <c r="H255" i="1" s="1"/>
  <c r="H256" i="1" s="1"/>
  <c r="H257" i="1" s="1"/>
  <c r="H258" i="1" s="1"/>
  <c r="H259" i="1" s="1"/>
  <c r="H260" i="1" s="1"/>
  <c r="H261" i="1" s="1"/>
  <c r="H262" i="1" s="1"/>
  <c r="H263" i="1" s="1"/>
  <c r="H264" i="1" s="1"/>
  <c r="H265" i="1" s="1"/>
  <c r="H266" i="1" s="1"/>
  <c r="H267" i="1" s="1"/>
  <c r="H268" i="1" s="1"/>
  <c r="H269" i="1" s="1"/>
  <c r="H270" i="1" s="1"/>
  <c r="H271" i="1" s="1"/>
  <c r="H272" i="1" s="1"/>
  <c r="H273" i="1" s="1"/>
  <c r="H274" i="1" s="1"/>
  <c r="H275" i="1" s="1"/>
  <c r="H276" i="1" s="1"/>
  <c r="H277" i="1" s="1"/>
  <c r="H278" i="1" s="1"/>
  <c r="H279" i="1" s="1"/>
  <c r="H280" i="1" s="1"/>
  <c r="H281" i="1" s="1"/>
  <c r="H282" i="1" s="1"/>
  <c r="H283" i="1" s="1"/>
  <c r="H284" i="1" s="1"/>
  <c r="H285" i="1" s="1"/>
  <c r="H286" i="1" s="1"/>
  <c r="H287" i="1" s="1"/>
  <c r="H288" i="1" s="1"/>
  <c r="H289" i="1" s="1"/>
  <c r="H290" i="1" s="1"/>
  <c r="H291" i="1" s="1"/>
  <c r="H292" i="1" s="1"/>
  <c r="H293" i="1" s="1"/>
  <c r="H294" i="1" s="1"/>
  <c r="H295" i="1" s="1"/>
  <c r="H296" i="1" s="1"/>
  <c r="H297" i="1" s="1"/>
  <c r="H298" i="1" s="1"/>
  <c r="H299" i="1" s="1"/>
  <c r="H300" i="1" s="1"/>
  <c r="H301" i="1" s="1"/>
  <c r="H302" i="1" s="1"/>
  <c r="H303" i="1" s="1"/>
  <c r="H304" i="1" s="1"/>
  <c r="H305" i="1" s="1"/>
  <c r="H306" i="1" s="1"/>
  <c r="H307" i="1" s="1"/>
  <c r="H308" i="1" s="1"/>
  <c r="H309" i="1" s="1"/>
  <c r="H310" i="1" s="1"/>
  <c r="H311" i="1" s="1"/>
  <c r="H312" i="1" s="1"/>
  <c r="H313" i="1" s="1"/>
  <c r="H314" i="1" s="1"/>
  <c r="H315" i="1" s="1"/>
  <c r="H316" i="1" s="1"/>
  <c r="H317" i="1" s="1"/>
  <c r="H318" i="1" s="1"/>
  <c r="H319" i="1" s="1"/>
  <c r="H320" i="1" s="1"/>
  <c r="H321" i="1" s="1"/>
  <c r="H322" i="1" s="1"/>
  <c r="H323" i="1" s="1"/>
  <c r="H324" i="1" s="1"/>
  <c r="H325" i="1" s="1"/>
  <c r="H326" i="1" s="1"/>
  <c r="H327" i="1" s="1"/>
  <c r="H328" i="1" s="1"/>
  <c r="H329" i="1" s="1"/>
  <c r="H330" i="1" s="1"/>
  <c r="H331" i="1" s="1"/>
  <c r="H332" i="1" s="1"/>
  <c r="H333" i="1" s="1"/>
  <c r="H334" i="1" s="1"/>
  <c r="H335" i="1" s="1"/>
  <c r="H336" i="1" s="1"/>
  <c r="H337" i="1" s="1"/>
  <c r="H338" i="1" s="1"/>
  <c r="H339" i="1" s="1"/>
  <c r="H340" i="1" s="1"/>
  <c r="H341" i="1" s="1"/>
  <c r="H342" i="1" s="1"/>
  <c r="H343" i="1" s="1"/>
  <c r="H344" i="1" s="1"/>
  <c r="H345" i="1" s="1"/>
  <c r="H346" i="1" s="1"/>
  <c r="H347" i="1" s="1"/>
  <c r="H348" i="1" s="1"/>
  <c r="H349" i="1" s="1"/>
  <c r="H350" i="1" s="1"/>
  <c r="H351" i="1" s="1"/>
  <c r="H352" i="1" s="1"/>
  <c r="H353" i="1" s="1"/>
  <c r="H354" i="1" s="1"/>
  <c r="H355" i="1" s="1"/>
  <c r="H356" i="1" s="1"/>
  <c r="H357" i="1" s="1"/>
  <c r="H358" i="1" s="1"/>
  <c r="H359" i="1" s="1"/>
  <c r="H360" i="1" s="1"/>
  <c r="H361" i="1" s="1"/>
  <c r="H362" i="1" s="1"/>
  <c r="H363" i="1" s="1"/>
  <c r="H364" i="1" s="1"/>
  <c r="H365" i="1" s="1"/>
  <c r="H366" i="1" s="1"/>
  <c r="H367" i="1" s="1"/>
  <c r="H368" i="1" s="1"/>
  <c r="H369" i="1" s="1"/>
  <c r="H370" i="1" s="1"/>
  <c r="H371" i="1" s="1"/>
  <c r="H372" i="1" s="1"/>
  <c r="H373" i="1" s="1"/>
  <c r="H374" i="1" s="1"/>
  <c r="H375" i="1" s="1"/>
  <c r="H376" i="1" s="1"/>
  <c r="H377" i="1" s="1"/>
  <c r="H378" i="1" s="1"/>
  <c r="H379" i="1" s="1"/>
  <c r="H380" i="1" s="1"/>
  <c r="H381" i="1" s="1"/>
  <c r="H382" i="1" s="1"/>
  <c r="H383" i="1" s="1"/>
  <c r="H384" i="1" s="1"/>
  <c r="H385" i="1" s="1"/>
  <c r="H386" i="1" s="1"/>
  <c r="H387" i="1" s="1"/>
  <c r="H388" i="1" s="1"/>
  <c r="H389" i="1" s="1"/>
  <c r="H390" i="1" s="1"/>
  <c r="H391" i="1" s="1"/>
  <c r="H392" i="1" s="1"/>
  <c r="H393" i="1" s="1"/>
  <c r="H394" i="1" s="1"/>
  <c r="H395" i="1" s="1"/>
  <c r="H396" i="1" s="1"/>
  <c r="H397" i="1" s="1"/>
  <c r="H398" i="1" s="1"/>
  <c r="H399" i="1" s="1"/>
  <c r="H400" i="1" s="1"/>
  <c r="H401" i="1" s="1"/>
  <c r="H402" i="1" s="1"/>
  <c r="H403" i="1" s="1"/>
  <c r="H404" i="1" s="1"/>
  <c r="H405" i="1" s="1"/>
  <c r="H406" i="1" s="1"/>
  <c r="H407" i="1" s="1"/>
  <c r="H408" i="1" s="1"/>
  <c r="H409" i="1" s="1"/>
  <c r="H410" i="1" s="1"/>
  <c r="H411" i="1" s="1"/>
  <c r="H412" i="1" s="1"/>
  <c r="H413" i="1" s="1"/>
  <c r="H414" i="1" s="1"/>
  <c r="H415" i="1" s="1"/>
  <c r="H416" i="1" s="1"/>
  <c r="H417" i="1" s="1"/>
  <c r="H418" i="1" s="1"/>
  <c r="H419" i="1" s="1"/>
  <c r="H420" i="1" s="1"/>
  <c r="H421" i="1" s="1"/>
  <c r="H422" i="1" s="1"/>
  <c r="H423" i="1" s="1"/>
  <c r="H424" i="1" s="1"/>
  <c r="H425" i="1" s="1"/>
  <c r="H426" i="1" s="1"/>
  <c r="H427" i="1" s="1"/>
  <c r="H428" i="1" s="1"/>
  <c r="H429" i="1" s="1"/>
  <c r="H430" i="1" s="1"/>
  <c r="H431" i="1" s="1"/>
  <c r="H432" i="1" s="1"/>
  <c r="H433" i="1" s="1"/>
  <c r="H434" i="1" s="1"/>
  <c r="H435" i="1" s="1"/>
  <c r="H436" i="1" s="1"/>
  <c r="H437" i="1" s="1"/>
  <c r="H438" i="1" s="1"/>
  <c r="H439" i="1" s="1"/>
  <c r="H440" i="1" s="1"/>
  <c r="H441" i="1" s="1"/>
  <c r="H442" i="1" s="1"/>
  <c r="H443" i="1" s="1"/>
  <c r="H444" i="1" s="1"/>
  <c r="H445" i="1" s="1"/>
  <c r="H446" i="1" s="1"/>
  <c r="H447" i="1" s="1"/>
  <c r="H448" i="1" s="1"/>
  <c r="H449" i="1" s="1"/>
  <c r="H450" i="1" s="1"/>
  <c r="H451" i="1" s="1"/>
  <c r="H452" i="1" s="1"/>
  <c r="H453" i="1" s="1"/>
  <c r="H454" i="1" s="1"/>
  <c r="H455" i="1" s="1"/>
  <c r="H456" i="1" s="1"/>
  <c r="H457" i="1" s="1"/>
  <c r="H458" i="1" s="1"/>
  <c r="H459" i="1" s="1"/>
  <c r="H460" i="1" s="1"/>
  <c r="H461" i="1" s="1"/>
  <c r="H462" i="1" s="1"/>
  <c r="H463" i="1" s="1"/>
  <c r="H464" i="1" s="1"/>
  <c r="H465" i="1" s="1"/>
  <c r="H466" i="1" s="1"/>
  <c r="H467" i="1" s="1"/>
  <c r="H468" i="1" s="1"/>
  <c r="H469" i="1" s="1"/>
  <c r="H470" i="1" s="1"/>
  <c r="H471" i="1" s="1"/>
  <c r="H472" i="1" s="1"/>
  <c r="H473" i="1" s="1"/>
  <c r="H474" i="1" s="1"/>
  <c r="H475" i="1" s="1"/>
  <c r="H476" i="1" s="1"/>
  <c r="H477" i="1" s="1"/>
  <c r="H478" i="1" s="1"/>
  <c r="H479" i="1" s="1"/>
  <c r="H480" i="1" s="1"/>
  <c r="H481" i="1" s="1"/>
  <c r="H482" i="1" s="1"/>
  <c r="H483" i="1" s="1"/>
  <c r="H484" i="1" s="1"/>
  <c r="H485" i="1" s="1"/>
  <c r="H486" i="1" s="1"/>
  <c r="H487" i="1" s="1"/>
  <c r="H488" i="1" s="1"/>
  <c r="H489" i="1" s="1"/>
  <c r="H490" i="1" s="1"/>
  <c r="H491" i="1" s="1"/>
  <c r="H492" i="1" s="1"/>
  <c r="H493" i="1" s="1"/>
  <c r="H494" i="1" s="1"/>
  <c r="H495" i="1" s="1"/>
  <c r="H496" i="1" s="1"/>
  <c r="H497" i="1" s="1"/>
  <c r="H498" i="1" s="1"/>
  <c r="H499" i="1" s="1"/>
  <c r="H500" i="1" s="1"/>
  <c r="H501" i="1" s="1"/>
  <c r="H502" i="1" s="1"/>
  <c r="H503" i="1" s="1"/>
  <c r="H504" i="1" s="1"/>
  <c r="H505" i="1" s="1"/>
  <c r="H506" i="1" s="1"/>
  <c r="H507" i="1" s="1"/>
  <c r="H508" i="1" s="1"/>
  <c r="H509" i="1" s="1"/>
  <c r="H510" i="1" s="1"/>
  <c r="H511" i="1" s="1"/>
  <c r="H512" i="1" s="1"/>
  <c r="H513" i="1" s="1"/>
  <c r="H514" i="1" s="1"/>
  <c r="H515" i="1" s="1"/>
  <c r="H516" i="1" s="1"/>
  <c r="H517" i="1" s="1"/>
  <c r="H518" i="1" s="1"/>
  <c r="H519" i="1" s="1"/>
  <c r="H520" i="1" s="1"/>
  <c r="H521" i="1" s="1"/>
  <c r="H522" i="1" s="1"/>
  <c r="H523" i="1" s="1"/>
  <c r="H524" i="1" s="1"/>
  <c r="H525" i="1" s="1"/>
  <c r="G555" i="1" l="1"/>
  <c r="I553" i="1"/>
  <c r="H554" i="1"/>
  <c r="I554" i="1" s="1"/>
  <c r="H555" i="1"/>
  <c r="H551" i="1"/>
  <c r="I551" i="1" s="1"/>
  <c r="I555" i="1" s="1"/>
</calcChain>
</file>

<file path=xl/sharedStrings.xml><?xml version="1.0" encoding="utf-8"?>
<sst xmlns="http://schemas.openxmlformats.org/spreadsheetml/2006/main" count="647" uniqueCount="197">
  <si>
    <t>MINISTERIO DE INDUSTRIA COMERCIO Y MIPYMES</t>
  </si>
  <si>
    <t>INSTITUTO DOMINICANO PARA LA CALIDAD</t>
  </si>
  <si>
    <t>CREADO MEDIANTE LA LEY 166-12</t>
  </si>
  <si>
    <t xml:space="preserve">RELACION DE  INGRESOS Y EGRESOS </t>
  </si>
  <si>
    <t>AL 30 DE SEPTIEMBRE 2025</t>
  </si>
  <si>
    <t>VALOR EN RD$</t>
  </si>
  <si>
    <t>RNC:430128317</t>
  </si>
  <si>
    <t>BALANCE INICIAL RD$</t>
  </si>
  <si>
    <t>FECHA</t>
  </si>
  <si>
    <t>No.Lib/CK/Transf.</t>
  </si>
  <si>
    <t>DESCRIPCION</t>
  </si>
  <si>
    <t>INGRESOS DEBITO</t>
  </si>
  <si>
    <t>EGRESOS CREDITO</t>
  </si>
  <si>
    <t>INGRESO POR VENTA DE SERVICIOS</t>
  </si>
  <si>
    <t>Ventas De Normas Dominicanas, De Otros Documentos Normativos Y De Normas Internacionales</t>
  </si>
  <si>
    <t>LIB.2140 ORD.598435</t>
  </si>
  <si>
    <t>DEDUCCION FRESH FOOD EVENTS &amp; CATERING BY MGSC,EIRL      PAGO SERICIOS DE ALIMENTACION (ALMUERZO Y CENA)  NCF:B1500000032 F-102</t>
  </si>
  <si>
    <t>LIB.2183 ORD. 598437</t>
  </si>
  <si>
    <t>DEDUCCION LUCEMAS SUPPLY,SRL    PAGO COMPRA DE INSUMOS  NCF:B1500000255 F-102</t>
  </si>
  <si>
    <t>FRESH FOOD EVENTS &amp; CATERING BY MGSC,EIRL      PAGO SERICIOS DE ALIMENTACION (ALMUERZO Y CENA)  NCF:B1500000032 F-102</t>
  </si>
  <si>
    <t>LUCEMAS SUPPLY,SRL    PAGO COMPRA DE INSUMOS  NCF:B1500000255 F-102</t>
  </si>
  <si>
    <t>LIB.2287 ORD.598440</t>
  </si>
  <si>
    <t>PAGO VIATICOS JULIO 2025 F-102</t>
  </si>
  <si>
    <t>LIB.2291 ORD.598442</t>
  </si>
  <si>
    <t>LIB.2293 ORD.598439</t>
  </si>
  <si>
    <t>LIB. 2289 ORD.598441</t>
  </si>
  <si>
    <t>PAGO VIATICOS JULIO AGOSTO F-102</t>
  </si>
  <si>
    <t>LIB.2217 ORD.598443</t>
  </si>
  <si>
    <t>COMPANIA DOMINICANA DE TELEFONOS C POR A    PAGO SERVICIOS TELEFONICOS UTILIZADOS POR ESTE INDOCAL  NCF:E450000087616 F-100</t>
  </si>
  <si>
    <t>LIB.2200 ORD.598438</t>
  </si>
  <si>
    <t>SILICIO TECHNOLOGY,EIRL     PAGO SERVICIO LICENCIA INFORMATICA  NCF:E450000000043 F-102</t>
  </si>
  <si>
    <t xml:space="preserve">INGRESO RECIBIDO POR SERVICIO TECNICO </t>
  </si>
  <si>
    <t>O99NLI</t>
  </si>
  <si>
    <t>LIB.2310 ORD.599470</t>
  </si>
  <si>
    <t>PAGO VIATICOS ABRIL F-102</t>
  </si>
  <si>
    <t>LIB.2239 ORD.599450</t>
  </si>
  <si>
    <t xml:space="preserve"> DEDUCCION MEDEQUIP,SRL PAGO COMPRA DISPOSITIVOS MEDICOS    NCF:B1500000063 F-100</t>
  </si>
  <si>
    <t>LIB.2233 ORD.599449</t>
  </si>
  <si>
    <t>DEDUCCION LA CASA DEL FOTOGRAFO Y VIDEOGRAFO HE SRL  PAGO COMPRA DE EQUIPO AUDIOVISUALES CAMARA FOTOGRAFICA  NCF:B1500000199 F-100</t>
  </si>
  <si>
    <t>LIB.2180-1 ORD.598436</t>
  </si>
  <si>
    <t>DEDUCCION LUCEMAS SUPPLY, SRL PAGO COMPRA CERRADURA MAGNETICA PARA PUERTA DE CRISTAL CON 2 TOQUEN NCF: 15000000247 F-100</t>
  </si>
  <si>
    <t>LIB.2247-1 ORD.599452</t>
  </si>
  <si>
    <t>DEDUCCION OUTSOURCING DISRUPTION PAGO SERVICIOS DE ASESORIA GENERAL DE GESTION NCF:B1500000178 F-100</t>
  </si>
  <si>
    <t>LIB.2256 ORD.599453</t>
  </si>
  <si>
    <t>DEDUCCION PROVECOM PROVEEDORES COMERCIALES,SRL  PAGO COMPRA 1 TRITURADORA DE PAPEL Y 1 ASPIRADORA   NCF:B1500000028 F-100</t>
  </si>
  <si>
    <t>LIB.2244 ORD.599455</t>
  </si>
  <si>
    <t>DEDUCCION PYQUI MOVIL,SRL    PAGO SERVICIO DE GPS PARA EL MONITORIO EN TIEMPO REAL   NCF:B1500000089 F-100</t>
  </si>
  <si>
    <t>LA CASA DEL FOTOGRAFO Y VIDEOGRAFO HE SRL  PAGO COMPRA DE EQUIPO AUDIOVISUALES CAMARA FOTOGRAFICA  NCF:B1500000199 F-100</t>
  </si>
  <si>
    <t>LUCEMAS SUPPLY, SRL PAGO COMPRA CERRADURA MAGNETICA PARA PUERTA DE CRISTAL CON 2 TOQUEN NCF: 15000000247 F-100</t>
  </si>
  <si>
    <t>MEDEQUIP,SRL PAGO COMPRA DISPOSITIVOS MEDICOS    NCF:B1500000063 F-100</t>
  </si>
  <si>
    <t>OUTSOURCING DISRUPTION PAGO SERVICIOS DE ASESORIA GENERAL DE GESTION NCF:B1500000178 F-100</t>
  </si>
  <si>
    <t>LIB.2226 ORD.599448</t>
  </si>
  <si>
    <t>PERAVIA MOTORS PAGO COMPRA 1 CAMIONETA NCF: E450000000048 F-100</t>
  </si>
  <si>
    <t>PROVECOM PROVEEDORES COMERCIALES,SRL  PAGO COMPRA 1 TRITURADORA DE PAPEL Y 1 ASPIRADORA   NCF:B1500000028 F-100</t>
  </si>
  <si>
    <t>PYQUI MOVIL,SRL    PAGO SERVICIO DE GPS PARA EL MONITORIO EN TIEMPO REAL   NCF:B1500000089 F-100</t>
  </si>
  <si>
    <t>LIB.2258 ORD.599454</t>
  </si>
  <si>
    <t>RAMIREZ &amp;MOJICA ENVOY PACK COURIER EXPRESS,SRL   PAGO COMPRA DE EQUIPOS AUDIOVISUALES  NCF:E450000000127 F-100</t>
  </si>
  <si>
    <t>LIB.2260 ORD.599451</t>
  </si>
  <si>
    <t>UXMAL COMERCIAL,SRL   PAGO COMPRA DE 4 DISCO DURO 4TB   NCF:E450000000007 F-100</t>
  </si>
  <si>
    <t>LIB.2254-1 ORD.601171</t>
  </si>
  <si>
    <t>DEDUCCION LUCEMAS SUPPLY PAGO COMPRA DE EQUIPOS INFORMATICOS PARA SER UTILIZADOS POR ESTE INDOCAL, NCF:B1500000261 F-100</t>
  </si>
  <si>
    <t>LUCEMAS SUPPLY PAGO COMPRA DE EQUIPOS INFORMATICOS PARA SER UTILIZADOS POR ESTE INDOCAL, NCF:B1500000261 F-100</t>
  </si>
  <si>
    <t>LIB.2301-1 ORD.601172</t>
  </si>
  <si>
    <t>NOMINA INDOCAL- PAGO PRESTACIONES LABORALES EX EMPLEADOS 2025 F-100</t>
  </si>
  <si>
    <t>LIB.2299-1 ORD.601173</t>
  </si>
  <si>
    <t>NOMINA INDOCAL-PAGO VACACIONES NO DISFRUTADAS EX EMPLEADOS 2024-2025 F-100</t>
  </si>
  <si>
    <t>INGRESOS POR SERVICIOS DE VENTA F-100</t>
  </si>
  <si>
    <t>INGRESOS POR SERVICIOS DE VENTA F-102</t>
  </si>
  <si>
    <t>COMISION SIRITE</t>
  </si>
  <si>
    <t>LIB.2235 ORD.602878</t>
  </si>
  <si>
    <t>COM A CASA,SRL   PAGO CONTRATACION DE SERVICIOS DE ALIMENTACION    NCF:B1500000235      F-102</t>
  </si>
  <si>
    <t>DEDUCCION COM A CASA,SRL   PAGO CONTRATACION DE SERVICIOS DE ALIMENTACION    NCF:B1500000235      F-102</t>
  </si>
  <si>
    <t>LIB 2335 ORD. 604200</t>
  </si>
  <si>
    <t>DEDUCCION GALA MEDIA GROUP GMG. S.R.L.  PAGO SERVICIO POR PARTICIPACION INSTITUCIONAL EN FORO BUSINESS 2025                    NCF:B1500000550      F-100</t>
  </si>
  <si>
    <t>LIB. 2324  ORD.604201</t>
  </si>
  <si>
    <t>EMPRESA DISTRIBUIDORA DE ELECTRICIDAD DEL ESTE S A     PAGO SERVICIO DE ENERGIA ELECTRICA     NCF:E450000047556   F-100</t>
  </si>
  <si>
    <t>GALA MEDIA GROUP GMG. S.R.L.  PAGO SERVICIO POR PARTICIPACION INSTITUCIONAL EN FORO BUSINESS 2025                    NCF:B1500000550      F-100</t>
  </si>
  <si>
    <t>LIB.2319  ORD.604202</t>
  </si>
  <si>
    <t>ITCORP GONGLOSS,SRL         PAGOSERVICIOS DE DOS LICENCIAS  INFORMATICAS(CHAT GPT ENTERPRISE)       NCF:E450000000139   F-100</t>
  </si>
  <si>
    <t>LIB. 2317  ORD. 604199</t>
  </si>
  <si>
    <t>ITCORP GONGLOSS,SRL    PAGO SERVICIOS DE TRES LICENCIAS INFORMATICAS        NCF:E450000000138   F-100</t>
  </si>
  <si>
    <t>AVISO DE DEBITO</t>
  </si>
  <si>
    <t>LIB.2412 ORD.604764</t>
  </si>
  <si>
    <t>LIB.2509  ORD. 607842</t>
  </si>
  <si>
    <t>ASOCIACION DOMINICANA DE CIGARROS Y TABACO INC, ADCT    PAGO LA PARTICIPACION DEL INDOCAL EN LA FERIA DOMINICANA CIGAR.   NCF:B1500000158   F-102</t>
  </si>
  <si>
    <t>DEDUCCION ASOCIACION DOMINICANA DE CIGARROS Y TABACO INC, ADCT    PAGO LA PARTICIPACION DEL INDOCAL EN LA FERIA DOMINICANA CIGAR.   NCF:B1500000158   F-102</t>
  </si>
  <si>
    <t>LIB. 2363  ORD. 607619</t>
  </si>
  <si>
    <t>COMPANIA DOMINICANA DE TELEFONOS C POR A    PAGO SERVICIOS TELEFONICOS UTILIZADOS POR ESTE INDOCAL, COR.AGOST.202   NCF:E450000088817   F-100</t>
  </si>
  <si>
    <t>LIB. 2364  ORD. 607618</t>
  </si>
  <si>
    <t>CORPORACION DEL ACUEDUCTO Y ALCANTARILLADO DE SANTO DOMINGO  PAGO SERVICIO SUMINISTRO DE AGUA DE LA SEDE CENTRAL DE ESTE INDOCAL    NCF:E450000014084   F-100</t>
  </si>
  <si>
    <t>LIB.2345  ORD. 607616</t>
  </si>
  <si>
    <t>EDESUR DOMINICANA, S.A   PAGO SERVICIO SUMINISTRO DE ENERGIA ELECTRICA CONSUMIDA EN LA SEDE   NCF:E450000055595  F-100</t>
  </si>
  <si>
    <t>LIB.2366  ORD.607617</t>
  </si>
  <si>
    <t>HUMANO SEGURO, S A   PAGO SEGURO DE SALUD PRIVADO DE ARS HUMANO CORRESP. 2025    NCF:E450000005470  F-100</t>
  </si>
  <si>
    <t xml:space="preserve">INGRESOS RECIBIDOS POR EL MICM </t>
  </si>
  <si>
    <t>LIB.2396  ORD. 610183</t>
  </si>
  <si>
    <t>DEDUCCION FPG ELECTRONICA   PAGO CONTRATACION DE SERVICIO DE MANTENIMIENTO Y REPARACION   NCF:B1500000488  F-102</t>
  </si>
  <si>
    <t>LIB. 2347  ORD. 610179</t>
  </si>
  <si>
    <t>DEDUCCION HEIDY YOCASTA CASTILLO  PAGO CONTRATACION DE SERVICIOS AUDITORES PARA AUDITORIA DE SISTEMA   NCF:B1500000016  F-102</t>
  </si>
  <si>
    <t>LIB. 2445-1 ORD. 610204</t>
  </si>
  <si>
    <t>DEDUCCION NOMINA PAGO PERSONAL EN INTERINATO SEPTIEMBRE 2025       F- 102</t>
  </si>
  <si>
    <t>LIB.2398  ORD.610184</t>
  </si>
  <si>
    <t>DEDUCCION PASTELERIA Y PANADERIA LOS TRIGALES   PAGO DE SERVICIOS DE CATERING NCF:B1500000622   F-102</t>
  </si>
  <si>
    <t>FPG ELECTRONICA   PAGO CONTRATACION DE SERVICIO DE MANTENIMIENTO Y REPARACION   NCF:B1500000488  F-102</t>
  </si>
  <si>
    <t>HEIDY YOCASTA CASTILLO  PAGO CONTRATACION DE SERVICIOS AUDITORES PARA AUDITORIA DE SISTEMA   NCF:B1500000016  F-102</t>
  </si>
  <si>
    <t>NOMINA PAGO PERSONAL EN INTERINATO SEPTIEMBRE 2025       F- 102</t>
  </si>
  <si>
    <t>LIB. 2451-1 ORD. 610206</t>
  </si>
  <si>
    <t>NOMINA PAGO PERSONAL SEGURIDAD SEPTIEMBRE 2025 F- 102</t>
  </si>
  <si>
    <t>LIB. 2488-1 ORD. 610207</t>
  </si>
  <si>
    <t>NOMINA PAGO PERSONAL TEMPORAL SEPTIEMBRE 2025        F- 102</t>
  </si>
  <si>
    <t>LIB.2484 ORD.610192</t>
  </si>
  <si>
    <t>PAGO VIATICOS AGOSTO F-102</t>
  </si>
  <si>
    <t>LIB.2486 ORD.610193</t>
  </si>
  <si>
    <t>LIB.2453 ORD.610189</t>
  </si>
  <si>
    <t>PAGO VIATICOS FUERA DEL PAIS PANAMA SEPTIEMBRE 2025 F-102</t>
  </si>
  <si>
    <t>LIB.2505 ORD.610180</t>
  </si>
  <si>
    <t>PAGO VIATICOS JULIO AGOSTOS F-102</t>
  </si>
  <si>
    <t>LIB.2369 ORD.610181</t>
  </si>
  <si>
    <t>PAGO VIATICOS JULIO F-102</t>
  </si>
  <si>
    <t>LIB.2461 ORD 610190</t>
  </si>
  <si>
    <t>LIB.2499 ORD.610194</t>
  </si>
  <si>
    <t>PAGO VIATICOS OCTUBRE F-102</t>
  </si>
  <si>
    <t>LIB.2479 ORD. 610191</t>
  </si>
  <si>
    <t>PAGO VIATICOS SEPTIEMBRE F-102</t>
  </si>
  <si>
    <t>PASTELERIA Y PANADERIA LOS TRIGALES   PAGO DE SERVICIOS DE CATERING NCF:B1500000622   F-102</t>
  </si>
  <si>
    <t>LIB. 2490-1 ORD. 610205</t>
  </si>
  <si>
    <t xml:space="preserve"> DEDUCCION NOMINA PAGO PERSONAL  FIJO SEPTIEMBRE 2025 F- 100</t>
  </si>
  <si>
    <t>LIB. 2447-1 ORD. 610208</t>
  </si>
  <si>
    <t xml:space="preserve"> DEDUCCION NOMINA PAGO PERSONAL TEMPORAL SEPTIEMBRE 2025        F- 100</t>
  </si>
  <si>
    <t>LIB. 2441-1 ORD. 610203</t>
  </si>
  <si>
    <t xml:space="preserve"> DEDUCCION NOMINA PAGO PRIMA TRANSPORTE SEPT. 2025 F- 100</t>
  </si>
  <si>
    <t>LIB.2418  ORD. 610187</t>
  </si>
  <si>
    <t>ALTICE DOMINICANA  PAGO SERVICIO DE FLOTAS, UTILIZADOS POR ESTE INDOCAL, CORRESP. AGOST.   NCF:E450000017925  F-100</t>
  </si>
  <si>
    <t>LIB. 2416  ORD. 610186</t>
  </si>
  <si>
    <t>CECOMSA  PAGO COMPRA DE UTILES INFORMATIO PARA SER USADOS EN ESTE INDOCAL   NCF:E450000005284  F-100</t>
  </si>
  <si>
    <t>LIB. 2414 ORD. 610185</t>
  </si>
  <si>
    <t>DEDUCCION LANNY RENT A CAR   PAGO POR CONTRATACION DE TRASNPORTE   NCF: B1500000810  F-100</t>
  </si>
  <si>
    <t>LIB. 2443-1 ORD. 610188</t>
  </si>
  <si>
    <t>DEDUCCION NOMINA PAGO PERSONAL TRAMITE PENSION SEPTIEMBRE 2025 F- 100</t>
  </si>
  <si>
    <t>LIB.2389  ORD. 610182</t>
  </si>
  <si>
    <t>EDITORA LISTIN DIARIO   PAGO PULICACIONES AVISOS OFICIALES  NCF: E450000001290   F-100</t>
  </si>
  <si>
    <t>LANNY RENT A CAR   PAGO POR CONTRATACION DE TRASNPORTE   NCF: B1500000810  F-100</t>
  </si>
  <si>
    <t>LIB. 2349-1 ORD. 610195</t>
  </si>
  <si>
    <t>NOMINA GASTO DE REPRESENTACION AGOSTO F-100</t>
  </si>
  <si>
    <t>NOMINA PAGO PERSONAL  FIJO SEPTIEMBRE 2025 F- 100</t>
  </si>
  <si>
    <t>NOMINA PAGO PERSONAL TEMPORAL SEPTIEMBRE 2025        F- 100</t>
  </si>
  <si>
    <t>NOMINA PAGO PERSONAL TRAMITE PENSION SEPTIEMBRE 2025 F- 100</t>
  </si>
  <si>
    <t>NOMINA PAGO PRIMA TRANSPORTE SEPT. 2025 F- 100</t>
  </si>
  <si>
    <t>CK-0022</t>
  </si>
  <si>
    <t>MERYCLENYS PROVIDENCIA FELIZ MENDEZ REPOSICION FONDO CAJA CHICA CORRESPONDIENTE AL GASTO DE LOS RECIBOS DESDE EL NO.1706 HASTA EL 1725, VER ANEXOS.</t>
  </si>
  <si>
    <t>00849D</t>
  </si>
  <si>
    <t>04035D</t>
  </si>
  <si>
    <t>LIB.2473 ORD.615794</t>
  </si>
  <si>
    <t>DEDUCCION EVENTOS Y MARKETING JA PAGO PARTICIPACION DE ESTE INDOCAL EN EL FORO INSTITUCIONAL  B150000017 F-102</t>
  </si>
  <si>
    <t>LIB.2437 ORD.615791</t>
  </si>
  <si>
    <t xml:space="preserve">DEDUCCION SOLUCIONES PARA OFICINA EXPRESS  PAGO COMPRA DE ALIMENTOS Y BEBIDAS B150000004 F-102 </t>
  </si>
  <si>
    <t>EVENTOS Y MARKETING JA PAGO PARTICIPACION DE ESTE INDOCAL EN EL FORO INSTITUCIONAL  B150000017 F-102</t>
  </si>
  <si>
    <t xml:space="preserve">SOLUCIONES PARA OFICINA EXPRESS  PAGO COMPRA DE ALIMENTOS Y BEBIDAS B150000004 F-102 </t>
  </si>
  <si>
    <t>LIB.2439 ORD.615795</t>
  </si>
  <si>
    <t>ALTICE DOMINICANA PAGO SERVICIO DE INTERNET UTILIZADOS POR ESTE INDOCAL CORRESPONDIENTE AGOSTO E450000017718 F-100</t>
  </si>
  <si>
    <t>LIB.2351 ORD.615789</t>
  </si>
  <si>
    <t>BDC SERRALLES PAGO COMPRA INSTRUMENTOS DE MEDICION RIGUROSIDAD E450000000185 F-100</t>
  </si>
  <si>
    <t>LIB.2420 ORD.615790</t>
  </si>
  <si>
    <t>DEDUCCION GRUPO L &amp; B SRL,ALQUILER DE FOTOCOPIADORAS MULTIFUNCIONAL  B150000023 Y B150000025 F-100</t>
  </si>
  <si>
    <t>LIB.2475 ORD.615792</t>
  </si>
  <si>
    <t>DEDUCCION REBIRTH CONSULTING PAGO  CONTRATACION SERVICIOS DE FACILITADORES  B150000042 F-100</t>
  </si>
  <si>
    <t>GRUPO L &amp; B SRL,ALQUILER DE FOTOCOPIADORAS MULTIFUNCIONAL  B150000023 Y B150000025 F-100</t>
  </si>
  <si>
    <t>LIB.2471 ORD.615793</t>
  </si>
  <si>
    <t>RAMIREZ Y MOJICA PAGO COMPRA DE EQUIPOS INFORMATICOS E450000000128 F-100</t>
  </si>
  <si>
    <t>REBIRTH CONSULTING PAGO  CONTRATACION SERVICIOS DE FACILITADORES  B150000042 F-100</t>
  </si>
  <si>
    <t>COMISION BANCARIA FRI</t>
  </si>
  <si>
    <t>COMISION BANCARIA SERVICIOS TECNICOS</t>
  </si>
  <si>
    <t xml:space="preserve"> NESTOR JULIO MATOS UREÑA</t>
  </si>
  <si>
    <t xml:space="preserve"> Director General</t>
  </si>
  <si>
    <t>YEVALYN MONTERO</t>
  </si>
  <si>
    <t>MARIA OGANDO</t>
  </si>
  <si>
    <t>Enc. de Contabilidad Interina</t>
  </si>
  <si>
    <t xml:space="preserve">      Directora Financiera Interina</t>
  </si>
  <si>
    <t xml:space="preserve">RESUMEN DE  INGRESOS Y EGRESOS </t>
  </si>
  <si>
    <t>AL 30 DE SEPTIEMBRE  2025</t>
  </si>
  <si>
    <t>BALANCES POR CUENTA SEGÚN LIBRO DE TESORERIA AL 30/9/2025</t>
  </si>
  <si>
    <t>BALANCE MES ANTERIOR</t>
  </si>
  <si>
    <t xml:space="preserve">TOTAL DE INGRESO </t>
  </si>
  <si>
    <r>
      <rPr>
        <b/>
        <sz val="12"/>
        <rFont val="Calibri"/>
        <family val="2"/>
        <scheme val="minor"/>
      </rPr>
      <t>TOTAL DE GASTOS</t>
    </r>
    <r>
      <rPr>
        <sz val="12"/>
        <rFont val="Calibri"/>
        <family val="2"/>
        <scheme val="minor"/>
      </rPr>
      <t xml:space="preserve"> </t>
    </r>
  </si>
  <si>
    <t>SALDO</t>
  </si>
  <si>
    <t>DISPONIBLE</t>
  </si>
  <si>
    <t>DIFERENCIA</t>
  </si>
  <si>
    <t>SUBCTA DOLARES</t>
  </si>
  <si>
    <t>SUBCTA EURO</t>
  </si>
  <si>
    <t>CUENTA FONDO REPONIBLE INSTITUCIONAL 102</t>
  </si>
  <si>
    <t>CUENTA FONDO REPONIBLE INSTITUCIONAL 100</t>
  </si>
  <si>
    <t>SUBCUENTAS  FONDO 100</t>
  </si>
  <si>
    <t>SUBCUENTAS FONDO 102</t>
  </si>
  <si>
    <t>CUENTA DE SERVICIOS TECNICOS</t>
  </si>
  <si>
    <t>Elaborado por:</t>
  </si>
  <si>
    <t xml:space="preserve">Revisado por: </t>
  </si>
  <si>
    <t>NOTA: ESTE RESUMEN CONTEMPLA TODOS LOS INGRESOS Y GASTOS REALIZADO DESDE EL RNC: 430128317 A UN CORTE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</si>
</sst>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dd/mm/yyyy;@"/>
    <numFmt numFmtId="165" formatCode="&quot;RD$&quot;#,##0.00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2"/>
      <name val="Calibri"/>
      <family val="2"/>
      <scheme val="minor"/>
    </font>
    <font>
      <sz val="20"/>
      <name val="Calibri"/>
      <family val="2"/>
      <scheme val="minor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20"/>
      <name val="Arial MT"/>
    </font>
    <font>
      <sz val="20"/>
      <color rgb="FF000000"/>
      <name val="Calibri"/>
      <family val="2"/>
      <scheme val="minor"/>
    </font>
    <font>
      <sz val="20"/>
      <name val="Arial MT"/>
      <family val="2"/>
    </font>
    <font>
      <sz val="20"/>
      <name val="Arial MT"/>
    </font>
    <font>
      <b/>
      <sz val="22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4"/>
      <color rgb="FF000000"/>
      <name val="Calibri"/>
      <family val="2"/>
    </font>
    <font>
      <sz val="20"/>
      <color rgb="FF000000"/>
      <name val="Calibri"/>
      <family val="2"/>
    </font>
    <font>
      <sz val="12"/>
      <name val="Calibri"/>
      <family val="2"/>
    </font>
    <font>
      <sz val="20"/>
      <name val="Calibri"/>
      <family val="2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sz val="2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92D05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3">
    <xf numFmtId="0" fontId="0" fillId="0" borderId="0" xfId="0"/>
    <xf numFmtId="164" fontId="2" fillId="2" borderId="1" xfId="0" applyNumberFormat="1" applyFont="1" applyFill="1" applyBorder="1" applyAlignment="1">
      <alignment horizontal="left"/>
    </xf>
    <xf numFmtId="12" fontId="2" fillId="2" borderId="2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wrapText="1"/>
    </xf>
    <xf numFmtId="43" fontId="4" fillId="0" borderId="2" xfId="1" applyFont="1" applyFill="1" applyBorder="1" applyAlignment="1">
      <alignment horizontal="right"/>
    </xf>
    <xf numFmtId="43" fontId="5" fillId="0" borderId="2" xfId="1" applyFont="1" applyFill="1" applyBorder="1" applyAlignment="1">
      <alignment horizontal="right"/>
    </xf>
    <xf numFmtId="43" fontId="5" fillId="2" borderId="3" xfId="1" applyFont="1" applyFill="1" applyBorder="1" applyAlignment="1">
      <alignment horizontal="right"/>
    </xf>
    <xf numFmtId="2" fontId="5" fillId="2" borderId="0" xfId="1" applyNumberFormat="1" applyFont="1" applyFill="1" applyAlignment="1">
      <alignment horizontal="right"/>
    </xf>
    <xf numFmtId="43" fontId="3" fillId="0" borderId="0" xfId="1" applyFont="1" applyFill="1" applyBorder="1" applyAlignment="1">
      <alignment horizontal="center"/>
    </xf>
    <xf numFmtId="14" fontId="6" fillId="2" borderId="4" xfId="0" applyNumberFormat="1" applyFont="1" applyFill="1" applyBorder="1" applyAlignment="1">
      <alignment horizontal="center"/>
    </xf>
    <xf numFmtId="14" fontId="6" fillId="2" borderId="0" xfId="0" applyNumberFormat="1" applyFont="1" applyFill="1" applyAlignment="1">
      <alignment horizontal="center"/>
    </xf>
    <xf numFmtId="43" fontId="6" fillId="2" borderId="0" xfId="1" applyFont="1" applyFill="1" applyBorder="1" applyAlignment="1">
      <alignment horizontal="center"/>
    </xf>
    <xf numFmtId="14" fontId="6" fillId="2" borderId="5" xfId="0" applyNumberFormat="1" applyFont="1" applyFill="1" applyBorder="1" applyAlignment="1">
      <alignment horizontal="center"/>
    </xf>
    <xf numFmtId="2" fontId="6" fillId="2" borderId="0" xfId="0" applyNumberFormat="1" applyFont="1" applyFill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43" fontId="7" fillId="0" borderId="0" xfId="1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2" fontId="7" fillId="0" borderId="0" xfId="0" applyNumberFormat="1" applyFont="1" applyAlignment="1">
      <alignment horizontal="center"/>
    </xf>
    <xf numFmtId="0" fontId="7" fillId="0" borderId="0" xfId="0" applyFont="1"/>
    <xf numFmtId="0" fontId="7" fillId="0" borderId="4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43" fontId="7" fillId="0" borderId="0" xfId="1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2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43" fontId="7" fillId="0" borderId="7" xfId="1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164" fontId="8" fillId="2" borderId="9" xfId="0" applyNumberFormat="1" applyFont="1" applyFill="1" applyBorder="1" applyAlignment="1">
      <alignment horizontal="left"/>
    </xf>
    <xf numFmtId="12" fontId="8" fillId="2" borderId="9" xfId="1" applyNumberFormat="1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wrapText="1"/>
    </xf>
    <xf numFmtId="43" fontId="4" fillId="0" borderId="9" xfId="1" applyFont="1" applyFill="1" applyBorder="1" applyAlignment="1">
      <alignment horizontal="right"/>
    </xf>
    <xf numFmtId="43" fontId="9" fillId="0" borderId="9" xfId="1" applyFont="1" applyFill="1" applyBorder="1" applyAlignment="1">
      <alignment horizontal="right"/>
    </xf>
    <xf numFmtId="43" fontId="7" fillId="0" borderId="9" xfId="1" applyFont="1" applyFill="1" applyBorder="1" applyAlignment="1">
      <alignment horizontal="center" wrapText="1"/>
    </xf>
    <xf numFmtId="2" fontId="7" fillId="0" borderId="0" xfId="1" applyNumberFormat="1" applyFont="1" applyFill="1" applyBorder="1" applyAlignment="1">
      <alignment horizontal="center" wrapText="1"/>
    </xf>
    <xf numFmtId="0" fontId="9" fillId="0" borderId="10" xfId="0" applyFont="1" applyBorder="1" applyAlignment="1">
      <alignment horizontal="center" vertical="center" wrapText="1"/>
    </xf>
    <xf numFmtId="43" fontId="9" fillId="0" borderId="10" xfId="1" applyFont="1" applyFill="1" applyBorder="1" applyAlignment="1">
      <alignment horizontal="center" vertical="center" wrapText="1"/>
    </xf>
    <xf numFmtId="43" fontId="10" fillId="0" borderId="10" xfId="1" applyFont="1" applyFill="1" applyBorder="1" applyAlignment="1">
      <alignment horizontal="center"/>
    </xf>
    <xf numFmtId="2" fontId="10" fillId="3" borderId="0" xfId="1" applyNumberFormat="1" applyFont="1" applyFill="1" applyBorder="1" applyAlignment="1">
      <alignment horizontal="right"/>
    </xf>
    <xf numFmtId="14" fontId="5" fillId="0" borderId="10" xfId="0" applyNumberFormat="1" applyFont="1" applyBorder="1" applyAlignment="1">
      <alignment horizontal="center"/>
    </xf>
    <xf numFmtId="12" fontId="5" fillId="0" borderId="10" xfId="0" applyNumberFormat="1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43" fontId="12" fillId="0" borderId="10" xfId="1" applyFont="1" applyFill="1" applyBorder="1" applyAlignment="1">
      <alignment horizontal="center"/>
    </xf>
    <xf numFmtId="2" fontId="12" fillId="2" borderId="0" xfId="1" applyNumberFormat="1" applyFont="1" applyFill="1" applyBorder="1" applyAlignment="1">
      <alignment horizontal="right"/>
    </xf>
    <xf numFmtId="43" fontId="9" fillId="2" borderId="0" xfId="1" quotePrefix="1" applyFont="1" applyFill="1" applyBorder="1" applyAlignment="1">
      <alignment horizontal="right"/>
    </xf>
    <xf numFmtId="0" fontId="11" fillId="0" borderId="10" xfId="0" applyFont="1" applyBorder="1" applyAlignment="1">
      <alignment horizontal="left" wrapText="1"/>
    </xf>
    <xf numFmtId="2" fontId="12" fillId="0" borderId="0" xfId="1" applyNumberFormat="1" applyFont="1" applyFill="1" applyBorder="1" applyAlignment="1">
      <alignment horizontal="right"/>
    </xf>
    <xf numFmtId="43" fontId="9" fillId="0" borderId="0" xfId="1" quotePrefix="1" applyFont="1" applyFill="1" applyBorder="1" applyAlignment="1">
      <alignment horizontal="right"/>
    </xf>
    <xf numFmtId="0" fontId="5" fillId="0" borderId="10" xfId="0" applyFont="1" applyBorder="1" applyAlignment="1">
      <alignment horizontal="center" wrapText="1"/>
    </xf>
    <xf numFmtId="2" fontId="12" fillId="0" borderId="10" xfId="0" applyNumberFormat="1" applyFont="1" applyBorder="1" applyAlignment="1">
      <alignment horizontal="right"/>
    </xf>
    <xf numFmtId="0" fontId="12" fillId="0" borderId="10" xfId="0" applyFont="1" applyBorder="1" applyAlignment="1">
      <alignment horizontal="right"/>
    </xf>
    <xf numFmtId="4" fontId="12" fillId="0" borderId="10" xfId="0" applyNumberFormat="1" applyFont="1" applyBorder="1" applyAlignment="1">
      <alignment horizontal="right"/>
    </xf>
    <xf numFmtId="0" fontId="3" fillId="0" borderId="10" xfId="0" applyFont="1" applyBorder="1" applyAlignment="1">
      <alignment horizontal="center" wrapText="1"/>
    </xf>
    <xf numFmtId="43" fontId="5" fillId="0" borderId="10" xfId="1" applyFont="1" applyFill="1" applyBorder="1" applyAlignment="1">
      <alignment horizontal="right"/>
    </xf>
    <xf numFmtId="164" fontId="3" fillId="0" borderId="10" xfId="0" applyNumberFormat="1" applyFont="1" applyBorder="1" applyAlignment="1">
      <alignment horizontal="center"/>
    </xf>
    <xf numFmtId="12" fontId="7" fillId="0" borderId="10" xfId="1" applyNumberFormat="1" applyFont="1" applyFill="1" applyBorder="1" applyAlignment="1">
      <alignment horizontal="center"/>
    </xf>
    <xf numFmtId="43" fontId="4" fillId="0" borderId="10" xfId="1" applyFont="1" applyFill="1" applyBorder="1" applyAlignment="1">
      <alignment horizontal="right"/>
    </xf>
    <xf numFmtId="14" fontId="5" fillId="0" borderId="10" xfId="0" applyNumberFormat="1" applyFont="1" applyBorder="1" applyAlignment="1">
      <alignment horizontal="center" wrapText="1"/>
    </xf>
    <xf numFmtId="12" fontId="3" fillId="0" borderId="10" xfId="1" applyNumberFormat="1" applyFont="1" applyFill="1" applyBorder="1" applyAlignment="1">
      <alignment horizontal="center"/>
    </xf>
    <xf numFmtId="43" fontId="9" fillId="2" borderId="11" xfId="1" quotePrefix="1" applyFont="1" applyFill="1" applyBorder="1" applyAlignment="1">
      <alignment horizontal="right"/>
    </xf>
    <xf numFmtId="4" fontId="13" fillId="0" borderId="10" xfId="0" applyNumberFormat="1" applyFont="1" applyBorder="1" applyAlignment="1">
      <alignment horizontal="right"/>
    </xf>
    <xf numFmtId="2" fontId="13" fillId="0" borderId="10" xfId="0" applyNumberFormat="1" applyFont="1" applyBorder="1" applyAlignment="1">
      <alignment horizontal="right"/>
    </xf>
    <xf numFmtId="43" fontId="0" fillId="0" borderId="0" xfId="0" applyNumberFormat="1"/>
    <xf numFmtId="2" fontId="0" fillId="0" borderId="10" xfId="1" applyNumberFormat="1" applyFont="1" applyFill="1" applyBorder="1" applyAlignment="1">
      <alignment horizontal="center"/>
    </xf>
    <xf numFmtId="2" fontId="12" fillId="0" borderId="10" xfId="1" applyNumberFormat="1" applyFont="1" applyFill="1" applyBorder="1" applyAlignment="1">
      <alignment horizontal="center"/>
    </xf>
    <xf numFmtId="43" fontId="13" fillId="0" borderId="10" xfId="1" applyFont="1" applyFill="1" applyBorder="1" applyAlignment="1">
      <alignment horizontal="center"/>
    </xf>
    <xf numFmtId="2" fontId="13" fillId="0" borderId="10" xfId="1" applyNumberFormat="1" applyFont="1" applyFill="1" applyBorder="1" applyAlignment="1">
      <alignment horizontal="center"/>
    </xf>
    <xf numFmtId="2" fontId="9" fillId="0" borderId="0" xfId="1" applyNumberFormat="1" applyFont="1" applyFill="1" applyBorder="1" applyAlignment="1">
      <alignment horizontal="right" wrapText="1"/>
    </xf>
    <xf numFmtId="2" fontId="7" fillId="0" borderId="0" xfId="1" applyNumberFormat="1" applyFont="1" applyFill="1" applyBorder="1" applyAlignment="1">
      <alignment horizontal="center"/>
    </xf>
    <xf numFmtId="43" fontId="9" fillId="0" borderId="10" xfId="1" applyFont="1" applyFill="1" applyBorder="1" applyAlignment="1">
      <alignment horizontal="right" wrapText="1"/>
    </xf>
    <xf numFmtId="43" fontId="14" fillId="0" borderId="10" xfId="1" applyFont="1" applyFill="1" applyBorder="1" applyAlignment="1">
      <alignment horizontal="center"/>
    </xf>
    <xf numFmtId="164" fontId="3" fillId="0" borderId="12" xfId="0" applyNumberFormat="1" applyFont="1" applyBorder="1" applyAlignment="1">
      <alignment horizontal="center"/>
    </xf>
    <xf numFmtId="12" fontId="7" fillId="0" borderId="0" xfId="1" applyNumberFormat="1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43" fontId="4" fillId="0" borderId="0" xfId="1" applyFont="1" applyFill="1" applyBorder="1" applyAlignment="1">
      <alignment horizontal="right"/>
    </xf>
    <xf numFmtId="43" fontId="5" fillId="0" borderId="0" xfId="1" applyFont="1" applyFill="1" applyBorder="1" applyAlignment="1">
      <alignment horizontal="right"/>
    </xf>
    <xf numFmtId="43" fontId="7" fillId="0" borderId="11" xfId="1" applyFont="1" applyFill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15" fillId="0" borderId="0" xfId="0" applyFont="1" applyAlignment="1">
      <alignment horizontal="center"/>
    </xf>
    <xf numFmtId="43" fontId="15" fillId="0" borderId="0" xfId="1" applyFont="1" applyAlignment="1">
      <alignment horizontal="center"/>
    </xf>
    <xf numFmtId="0" fontId="15" fillId="0" borderId="11" xfId="0" applyFont="1" applyBorder="1" applyAlignment="1">
      <alignment horizontal="center"/>
    </xf>
    <xf numFmtId="2" fontId="15" fillId="0" borderId="0" xfId="0" applyNumberFormat="1" applyFont="1" applyAlignment="1">
      <alignment horizontal="center"/>
    </xf>
    <xf numFmtId="12" fontId="3" fillId="0" borderId="0" xfId="1" applyNumberFormat="1" applyFont="1" applyFill="1" applyBorder="1" applyAlignment="1">
      <alignment horizontal="center" wrapText="1"/>
    </xf>
    <xf numFmtId="43" fontId="3" fillId="0" borderId="11" xfId="1" applyFont="1" applyFill="1" applyBorder="1" applyAlignment="1">
      <alignment horizontal="center"/>
    </xf>
    <xf numFmtId="2" fontId="3" fillId="0" borderId="0" xfId="1" applyNumberFormat="1" applyFont="1" applyFill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center" wrapText="1"/>
    </xf>
    <xf numFmtId="43" fontId="4" fillId="0" borderId="14" xfId="1" applyFont="1" applyFill="1" applyBorder="1" applyAlignment="1">
      <alignment horizontal="right"/>
    </xf>
    <xf numFmtId="43" fontId="16" fillId="0" borderId="14" xfId="1" applyFont="1" applyBorder="1" applyAlignment="1">
      <alignment horizontal="center" wrapText="1"/>
    </xf>
    <xf numFmtId="0" fontId="16" fillId="0" borderId="15" xfId="0" applyFont="1" applyBorder="1" applyAlignment="1">
      <alignment horizontal="center" wrapText="1"/>
    </xf>
    <xf numFmtId="2" fontId="16" fillId="0" borderId="0" xfId="0" applyNumberFormat="1" applyFont="1" applyAlignment="1">
      <alignment horizontal="center" wrapText="1"/>
    </xf>
    <xf numFmtId="43" fontId="0" fillId="4" borderId="0" xfId="0" applyNumberFormat="1" applyFill="1"/>
    <xf numFmtId="14" fontId="5" fillId="3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 wrapText="1"/>
    </xf>
    <xf numFmtId="43" fontId="10" fillId="0" borderId="0" xfId="1" applyFont="1" applyFill="1" applyBorder="1" applyAlignment="1">
      <alignment horizontal="right"/>
    </xf>
    <xf numFmtId="43" fontId="9" fillId="2" borderId="0" xfId="1" applyFont="1" applyFill="1" applyBorder="1" applyAlignment="1">
      <alignment horizontal="center" wrapText="1"/>
    </xf>
    <xf numFmtId="2" fontId="9" fillId="2" borderId="0" xfId="1" applyNumberFormat="1" applyFont="1" applyFill="1" applyBorder="1" applyAlignment="1">
      <alignment horizontal="center" wrapText="1"/>
    </xf>
    <xf numFmtId="14" fontId="17" fillId="2" borderId="0" xfId="0" applyNumberFormat="1" applyFont="1" applyFill="1" applyAlignment="1">
      <alignment horizontal="center"/>
    </xf>
    <xf numFmtId="12" fontId="17" fillId="2" borderId="0" xfId="0" applyNumberFormat="1" applyFont="1" applyFill="1" applyAlignment="1">
      <alignment horizontal="center"/>
    </xf>
    <xf numFmtId="14" fontId="18" fillId="2" borderId="0" xfId="0" applyNumberFormat="1" applyFont="1" applyFill="1" applyAlignment="1">
      <alignment horizontal="center" wrapText="1"/>
    </xf>
    <xf numFmtId="43" fontId="19" fillId="0" borderId="0" xfId="1" applyFont="1" applyFill="1" applyAlignment="1">
      <alignment horizontal="right"/>
    </xf>
    <xf numFmtId="43" fontId="20" fillId="0" borderId="0" xfId="1" applyFont="1" applyFill="1" applyAlignment="1">
      <alignment horizontal="right"/>
    </xf>
    <xf numFmtId="43" fontId="20" fillId="2" borderId="0" xfId="1" applyFont="1" applyFill="1" applyAlignment="1">
      <alignment horizontal="right"/>
    </xf>
    <xf numFmtId="2" fontId="20" fillId="2" borderId="0" xfId="1" applyNumberFormat="1" applyFont="1" applyFill="1" applyAlignment="1">
      <alignment horizontal="right"/>
    </xf>
    <xf numFmtId="43" fontId="18" fillId="0" borderId="0" xfId="1" applyFont="1" applyBorder="1" applyAlignment="1">
      <alignment horizontal="left"/>
    </xf>
    <xf numFmtId="14" fontId="18" fillId="2" borderId="0" xfId="0" applyNumberFormat="1" applyFont="1" applyFill="1" applyAlignment="1">
      <alignment horizontal="left"/>
    </xf>
    <xf numFmtId="43" fontId="7" fillId="0" borderId="0" xfId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43" fontId="7" fillId="0" borderId="0" xfId="1" applyFont="1" applyFill="1" applyAlignment="1">
      <alignment wrapText="1"/>
    </xf>
    <xf numFmtId="2" fontId="7" fillId="0" borderId="0" xfId="0" applyNumberFormat="1" applyFont="1" applyAlignment="1">
      <alignment wrapText="1"/>
    </xf>
    <xf numFmtId="12" fontId="8" fillId="2" borderId="0" xfId="0" applyNumberFormat="1" applyFont="1" applyFill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43" fontId="4" fillId="0" borderId="0" xfId="1" applyFont="1" applyFill="1" applyBorder="1" applyAlignment="1">
      <alignment horizontal="right" wrapText="1"/>
    </xf>
    <xf numFmtId="43" fontId="9" fillId="0" borderId="0" xfId="1" applyFont="1" applyFill="1" applyBorder="1" applyAlignment="1">
      <alignment horizontal="right" wrapText="1"/>
    </xf>
    <xf numFmtId="43" fontId="9" fillId="2" borderId="0" xfId="1" applyFont="1" applyFill="1" applyBorder="1" applyAlignment="1">
      <alignment horizontal="right" wrapText="1"/>
    </xf>
    <xf numFmtId="2" fontId="9" fillId="2" borderId="0" xfId="1" applyNumberFormat="1" applyFont="1" applyFill="1" applyBorder="1" applyAlignment="1">
      <alignment horizontal="right" wrapText="1"/>
    </xf>
    <xf numFmtId="43" fontId="7" fillId="2" borderId="0" xfId="1" applyFont="1" applyFill="1" applyBorder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164" fontId="8" fillId="2" borderId="16" xfId="0" applyNumberFormat="1" applyFont="1" applyFill="1" applyBorder="1" applyAlignment="1">
      <alignment horizontal="center" vertical="center" wrapText="1"/>
    </xf>
    <xf numFmtId="43" fontId="8" fillId="0" borderId="16" xfId="1" applyFont="1" applyFill="1" applyBorder="1" applyAlignment="1">
      <alignment horizontal="center" vertical="center" wrapText="1"/>
    </xf>
    <xf numFmtId="43" fontId="7" fillId="2" borderId="0" xfId="1" applyFont="1" applyFill="1" applyBorder="1" applyAlignment="1">
      <alignment horizontal="center" vertical="center" wrapText="1"/>
    </xf>
    <xf numFmtId="164" fontId="22" fillId="0" borderId="16" xfId="0" applyNumberFormat="1" applyFont="1" applyBorder="1" applyAlignment="1">
      <alignment horizontal="center" wrapText="1"/>
    </xf>
    <xf numFmtId="43" fontId="13" fillId="0" borderId="16" xfId="1" applyFont="1" applyFill="1" applyBorder="1" applyAlignment="1">
      <alignment horizontal="center"/>
    </xf>
    <xf numFmtId="4" fontId="13" fillId="0" borderId="16" xfId="0" applyNumberFormat="1" applyFont="1" applyBorder="1" applyAlignment="1">
      <alignment horizontal="center" wrapText="1"/>
    </xf>
    <xf numFmtId="4" fontId="13" fillId="0" borderId="15" xfId="0" applyNumberFormat="1" applyFont="1" applyBorder="1" applyAlignment="1">
      <alignment horizontal="center"/>
    </xf>
    <xf numFmtId="4" fontId="13" fillId="0" borderId="16" xfId="0" applyNumberFormat="1" applyFont="1" applyBorder="1" applyAlignment="1">
      <alignment horizontal="center"/>
    </xf>
    <xf numFmtId="0" fontId="23" fillId="2" borderId="0" xfId="0" applyFont="1" applyFill="1"/>
    <xf numFmtId="4" fontId="13" fillId="3" borderId="0" xfId="0" applyNumberFormat="1" applyFont="1" applyFill="1" applyAlignment="1">
      <alignment horizontal="center"/>
    </xf>
    <xf numFmtId="2" fontId="13" fillId="0" borderId="16" xfId="1" applyNumberFormat="1" applyFont="1" applyFill="1" applyBorder="1" applyAlignment="1">
      <alignment horizontal="center"/>
    </xf>
    <xf numFmtId="0" fontId="23" fillId="0" borderId="0" xfId="0" applyFont="1"/>
    <xf numFmtId="43" fontId="9" fillId="0" borderId="0" xfId="1" applyFont="1" applyFill="1" applyBorder="1" applyAlignment="1">
      <alignment horizontal="center" wrapText="1"/>
    </xf>
    <xf numFmtId="0" fontId="23" fillId="2" borderId="0" xfId="0" applyFont="1" applyFill="1" applyAlignment="1">
      <alignment horizontal="center" wrapText="1"/>
    </xf>
    <xf numFmtId="4" fontId="23" fillId="0" borderId="0" xfId="0" applyNumberFormat="1" applyFont="1"/>
    <xf numFmtId="4" fontId="13" fillId="3" borderId="0" xfId="0" applyNumberFormat="1" applyFont="1" applyFill="1" applyAlignment="1">
      <alignment horizontal="center" wrapText="1"/>
    </xf>
    <xf numFmtId="164" fontId="6" fillId="2" borderId="16" xfId="0" applyNumberFormat="1" applyFont="1" applyFill="1" applyBorder="1" applyAlignment="1">
      <alignment horizontal="center" wrapText="1" shrinkToFit="1"/>
    </xf>
    <xf numFmtId="4" fontId="10" fillId="3" borderId="17" xfId="0" applyNumberFormat="1" applyFont="1" applyFill="1" applyBorder="1" applyAlignment="1">
      <alignment horizontal="center"/>
    </xf>
    <xf numFmtId="4" fontId="10" fillId="2" borderId="17" xfId="0" applyNumberFormat="1" applyFont="1" applyFill="1" applyBorder="1" applyAlignment="1">
      <alignment horizontal="center" wrapText="1"/>
    </xf>
    <xf numFmtId="4" fontId="10" fillId="2" borderId="16" xfId="0" applyNumberFormat="1" applyFont="1" applyFill="1" applyBorder="1" applyAlignment="1">
      <alignment horizontal="center"/>
    </xf>
    <xf numFmtId="43" fontId="10" fillId="0" borderId="16" xfId="1" applyFont="1" applyFill="1" applyBorder="1" applyAlignment="1">
      <alignment horizontal="center"/>
    </xf>
    <xf numFmtId="4" fontId="10" fillId="3" borderId="18" xfId="0" applyNumberFormat="1" applyFont="1" applyFill="1" applyBorder="1" applyAlignment="1">
      <alignment horizontal="center"/>
    </xf>
    <xf numFmtId="4" fontId="10" fillId="3" borderId="16" xfId="0" applyNumberFormat="1" applyFont="1" applyFill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0" fillId="3" borderId="0" xfId="0" applyNumberFormat="1" applyFont="1" applyFill="1" applyAlignment="1">
      <alignment horizontal="center"/>
    </xf>
    <xf numFmtId="164" fontId="6" fillId="2" borderId="0" xfId="0" applyNumberFormat="1" applyFont="1" applyFill="1" applyAlignment="1">
      <alignment horizontal="center" wrapText="1" shrinkToFit="1"/>
    </xf>
    <xf numFmtId="43" fontId="22" fillId="2" borderId="0" xfId="1" applyFont="1" applyFill="1" applyBorder="1" applyAlignment="1">
      <alignment horizontal="center" wrapText="1"/>
    </xf>
    <xf numFmtId="165" fontId="9" fillId="2" borderId="0" xfId="0" applyNumberFormat="1" applyFont="1" applyFill="1" applyAlignment="1">
      <alignment horizontal="center" vertical="center" wrapText="1"/>
    </xf>
    <xf numFmtId="12" fontId="22" fillId="2" borderId="0" xfId="1" applyNumberFormat="1" applyFont="1" applyFill="1" applyBorder="1" applyAlignment="1">
      <alignment horizontal="center" wrapText="1"/>
    </xf>
    <xf numFmtId="43" fontId="5" fillId="0" borderId="0" xfId="1" applyFont="1" applyFill="1" applyBorder="1" applyAlignment="1">
      <alignment horizontal="right" wrapText="1"/>
    </xf>
    <xf numFmtId="4" fontId="0" fillId="0" borderId="0" xfId="0" applyNumberFormat="1"/>
    <xf numFmtId="164" fontId="2" fillId="2" borderId="0" xfId="0" applyNumberFormat="1" applyFont="1" applyFill="1" applyAlignment="1">
      <alignment horizontal="left"/>
    </xf>
    <xf numFmtId="12" fontId="2" fillId="2" borderId="0" xfId="1" applyNumberFormat="1" applyFont="1" applyFill="1" applyAlignment="1">
      <alignment horizontal="center"/>
    </xf>
    <xf numFmtId="4" fontId="3" fillId="2" borderId="0" xfId="0" applyNumberFormat="1" applyFont="1" applyFill="1" applyAlignment="1">
      <alignment horizontal="center" wrapText="1"/>
    </xf>
    <xf numFmtId="43" fontId="4" fillId="0" borderId="0" xfId="1" applyFont="1" applyFill="1" applyAlignment="1">
      <alignment horizontal="right"/>
    </xf>
    <xf numFmtId="43" fontId="5" fillId="0" borderId="0" xfId="1" applyFont="1" applyFill="1" applyAlignment="1">
      <alignment horizontal="right"/>
    </xf>
    <xf numFmtId="43" fontId="5" fillId="2" borderId="0" xfId="1" applyFont="1" applyFill="1" applyAlignment="1">
      <alignment horizontal="right"/>
    </xf>
    <xf numFmtId="0" fontId="3" fillId="2" borderId="0" xfId="0" applyFont="1" applyFill="1" applyAlignment="1">
      <alignment horizontal="center"/>
    </xf>
    <xf numFmtId="164" fontId="2" fillId="2" borderId="0" xfId="0" applyNumberFormat="1" applyFont="1" applyFill="1"/>
    <xf numFmtId="12" fontId="2" fillId="2" borderId="0" xfId="1" applyNumberFormat="1" applyFont="1" applyFill="1" applyAlignment="1"/>
    <xf numFmtId="165" fontId="9" fillId="0" borderId="0" xfId="0" applyNumberFormat="1" applyFont="1" applyAlignment="1">
      <alignment horizontal="center" wrapText="1"/>
    </xf>
    <xf numFmtId="164" fontId="2" fillId="2" borderId="0" xfId="0" applyNumberFormat="1" applyFont="1" applyFill="1" applyAlignment="1">
      <alignment horizontal="center"/>
    </xf>
    <xf numFmtId="4" fontId="13" fillId="3" borderId="0" xfId="0" applyNumberFormat="1" applyFont="1" applyFill="1" applyAlignment="1">
      <alignment horizontal="center" wrapText="1"/>
    </xf>
    <xf numFmtId="164" fontId="8" fillId="2" borderId="7" xfId="1" applyNumberFormat="1" applyFont="1" applyFill="1" applyBorder="1" applyAlignment="1">
      <alignment horizontal="center"/>
    </xf>
    <xf numFmtId="43" fontId="24" fillId="2" borderId="0" xfId="1" applyFont="1" applyFill="1" applyAlignment="1">
      <alignment horizontal="center" wrapText="1"/>
    </xf>
    <xf numFmtId="43" fontId="9" fillId="0" borderId="0" xfId="1" applyFont="1" applyFill="1" applyAlignment="1">
      <alignment horizontal="right"/>
    </xf>
    <xf numFmtId="0" fontId="7" fillId="0" borderId="2" xfId="0" applyFont="1" applyBorder="1" applyAlignment="1">
      <alignment horizontal="center"/>
    </xf>
    <xf numFmtId="43" fontId="3" fillId="2" borderId="0" xfId="0" applyNumberFormat="1" applyFont="1" applyFill="1" applyAlignment="1">
      <alignment horizontal="center" wrapText="1"/>
    </xf>
    <xf numFmtId="43" fontId="7" fillId="0" borderId="2" xfId="1" applyFont="1" applyBorder="1" applyAlignment="1">
      <alignment horizontal="center"/>
    </xf>
    <xf numFmtId="43" fontId="7" fillId="0" borderId="0" xfId="1" applyFont="1" applyFill="1" applyBorder="1" applyAlignment="1">
      <alignment horizontal="center"/>
    </xf>
    <xf numFmtId="12" fontId="2" fillId="2" borderId="0" xfId="1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64" fontId="9" fillId="2" borderId="0" xfId="0" applyNumberFormat="1" applyFont="1" applyFill="1" applyAlignment="1">
      <alignment horizontal="left" wrapText="1" shrinkToFit="1"/>
    </xf>
    <xf numFmtId="43" fontId="9" fillId="2" borderId="0" xfId="1" applyFont="1" applyFill="1" applyAlignment="1">
      <alignment horizontal="left" wrapText="1" shrinkToFit="1"/>
    </xf>
    <xf numFmtId="43" fontId="9" fillId="0" borderId="0" xfId="1" applyFont="1" applyFill="1" applyBorder="1" applyAlignment="1">
      <alignment horizontal="center" wrapText="1" shrinkToFit="1"/>
    </xf>
    <xf numFmtId="164" fontId="22" fillId="2" borderId="0" xfId="0" applyNumberFormat="1" applyFont="1" applyFill="1" applyAlignment="1">
      <alignment horizontal="center" wrapText="1" shrinkToFit="1"/>
    </xf>
    <xf numFmtId="12" fontId="22" fillId="2" borderId="0" xfId="1" applyNumberFormat="1" applyFont="1" applyFill="1" applyBorder="1" applyAlignment="1">
      <alignment horizontal="center" wrapText="1" shrinkToFit="1"/>
    </xf>
    <xf numFmtId="43" fontId="9" fillId="2" borderId="0" xfId="0" applyNumberFormat="1" applyFont="1" applyFill="1" applyAlignment="1">
      <alignment horizontal="center" wrapText="1"/>
    </xf>
    <xf numFmtId="43" fontId="9" fillId="2" borderId="0" xfId="1" applyFont="1" applyFill="1" applyAlignment="1">
      <alignment horizontal="right"/>
    </xf>
    <xf numFmtId="2" fontId="9" fillId="2" borderId="0" xfId="1" applyNumberFormat="1" applyFont="1" applyFill="1" applyAlignment="1">
      <alignment horizontal="right"/>
    </xf>
    <xf numFmtId="0" fontId="2" fillId="0" borderId="0" xfId="0" applyFont="1" applyAlignment="1">
      <alignment horizontal="center"/>
    </xf>
    <xf numFmtId="43" fontId="7" fillId="2" borderId="0" xfId="0" applyNumberFormat="1" applyFont="1" applyFill="1" applyAlignment="1">
      <alignment horizontal="center" wrapText="1"/>
    </xf>
    <xf numFmtId="43" fontId="9" fillId="0" borderId="0" xfId="1" applyFont="1" applyFill="1" applyBorder="1" applyAlignment="1">
      <alignment horizontal="right"/>
    </xf>
    <xf numFmtId="43" fontId="9" fillId="2" borderId="0" xfId="1" applyFont="1" applyFill="1" applyBorder="1" applyAlignment="1">
      <alignment horizontal="right"/>
    </xf>
    <xf numFmtId="2" fontId="9" fillId="2" borderId="0" xfId="1" applyNumberFormat="1" applyFont="1" applyFill="1" applyBorder="1" applyAlignment="1">
      <alignment horizontal="right"/>
    </xf>
    <xf numFmtId="43" fontId="3" fillId="2" borderId="7" xfId="1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0" fillId="0" borderId="0" xfId="0" applyAlignment="1">
      <alignment wrapText="1"/>
    </xf>
    <xf numFmtId="43" fontId="0" fillId="0" borderId="0" xfId="1" applyFont="1" applyFill="1"/>
    <xf numFmtId="2" fontId="0" fillId="0" borderId="0" xfId="0" applyNumberFormat="1"/>
    <xf numFmtId="43" fontId="3" fillId="2" borderId="0" xfId="1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hyperlink" Target="http://es.wikipedia.org/wiki/Escudo_de_la_Rep%C3%BAblica_Dominicana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2381250</xdr:colOff>
      <xdr:row>2</xdr:row>
      <xdr:rowOff>166690</xdr:rowOff>
    </xdr:from>
    <xdr:ext cx="2705100" cy="2253394"/>
    <xdr:pic>
      <xdr:nvPicPr>
        <xdr:cNvPr id="2" name="irc_ilrp_i" descr="https://encrypted-tbn3.gstatic.com/images?q=tbn:ANd9GcTUimHI2VI0YhVB0qIvj0gUM4AjjNL0i8TDffATlh4o7Sq3ZUz5J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FDB35BF-E8FB-46B4-8C4F-4524374A1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5" y="738190"/>
          <a:ext cx="2705100" cy="22533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2413000</xdr:colOff>
      <xdr:row>3</xdr:row>
      <xdr:rowOff>180975</xdr:rowOff>
    </xdr:from>
    <xdr:ext cx="2266950" cy="1736725"/>
    <xdr:pic>
      <xdr:nvPicPr>
        <xdr:cNvPr id="3" name="3 Imagen" descr="C:\Users\pchavez\AppData\Local\Microsoft\Windows\Temporary Internet Files\Content.Outlook\AP5840X9\Logo INDOCAL.jpg">
          <a:extLst>
            <a:ext uri="{FF2B5EF4-FFF2-40B4-BE49-F238E27FC236}">
              <a16:creationId xmlns:a16="http://schemas.microsoft.com/office/drawing/2014/main" id="{A590517B-3A5D-47F2-8030-0F9B24217F22}"/>
            </a:ext>
            <a:ext uri="{147F2762-F138-4A5C-976F-8EAC2B608ADB}">
              <a16:predDERef xmlns:a16="http://schemas.microsoft.com/office/drawing/2014/main" pred="{05A45F54-F146-4B1E-AC64-F0E621FF4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3525" y="1085850"/>
          <a:ext cx="2266950" cy="173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969294</xdr:colOff>
      <xdr:row>538</xdr:row>
      <xdr:rowOff>133350</xdr:rowOff>
    </xdr:from>
    <xdr:ext cx="2618456" cy="1562100"/>
    <xdr:pic>
      <xdr:nvPicPr>
        <xdr:cNvPr id="4" name="3 Imagen" descr="C:\Users\pchavez\AppData\Local\Microsoft\Windows\Temporary Internet Files\Content.Outlook\AP5840X9\Logo INDOCAL.jpg">
          <a:extLst>
            <a:ext uri="{FF2B5EF4-FFF2-40B4-BE49-F238E27FC236}">
              <a16:creationId xmlns:a16="http://schemas.microsoft.com/office/drawing/2014/main" id="{DF6E7585-337A-421A-B468-D83D03181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19194" y="234772200"/>
          <a:ext cx="2618456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538162</xdr:colOff>
      <xdr:row>537</xdr:row>
      <xdr:rowOff>269875</xdr:rowOff>
    </xdr:from>
    <xdr:ext cx="3197225" cy="1978025"/>
    <xdr:pic>
      <xdr:nvPicPr>
        <xdr:cNvPr id="5" name="irc_ilrp_i" descr="https://encrypted-tbn3.gstatic.com/images?q=tbn:ANd9GcTUimHI2VI0YhVB0qIvj0gUM4AjjNL0i8TDffATlh4o7Sq3ZUz5J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EB45126-92C9-4B17-9EBA-9A3F0367E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8762" y="234575350"/>
          <a:ext cx="3197225" cy="1978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indocal.sharepoint.com/sites/contabilidad/Documentos%20compartidos/Compartida/CONTABILIDAD/CARPETA%202025/INFORME%20PARA%20OAI%202025/INFORME%20OAI%202025/LIBRO%20DE%20INGRESO%20E%20EGRESO%202025%20ENERO%20-%20DICIEMBRE.xlsx" TargetMode="External"/><Relationship Id="rId1" Type="http://schemas.openxmlformats.org/officeDocument/2006/relationships/externalLinkPath" Target="https://indocal.sharepoint.com/sites/contabilidad/Documentos%20compartidos/Compartida/CONTABILIDAD/CARPETA%202025/INFORME%20PARA%20OAI%202025/INFORME%20OAI%202025/LIBRO%20DE%20INGRESO%20E%20EGRESO%202025%20ENERO%20-%20DIC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NERO 2025"/>
      <sheetName val="FEBRERO 2025 "/>
      <sheetName val="MARZO 2025"/>
      <sheetName val="ABRIL 2025"/>
      <sheetName val="MAYO 2025"/>
      <sheetName val="JUNIO 2025"/>
      <sheetName val="JULIO 2025"/>
      <sheetName val="AGOSTO 2025"/>
      <sheetName val="SEPTIEMBR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07">
          <cell r="H507">
            <v>137163259.22000003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B4EE3-692C-4A9F-9D77-47A4F44771E8}">
  <sheetPr>
    <pageSetUpPr fitToPage="1"/>
  </sheetPr>
  <dimension ref="C2:Q577"/>
  <sheetViews>
    <sheetView tabSelected="1" topLeftCell="B535" zoomScale="60" zoomScaleNormal="60" workbookViewId="0">
      <selection activeCell="K545" sqref="K545"/>
    </sheetView>
  </sheetViews>
  <sheetFormatPr baseColWidth="10" defaultColWidth="72.85546875" defaultRowHeight="18.75"/>
  <cols>
    <col min="1" max="1" width="0" hidden="1" customWidth="1"/>
    <col min="2" max="2" width="14.85546875" customWidth="1"/>
    <col min="3" max="3" width="32.42578125" style="188" bestFit="1" customWidth="1"/>
    <col min="4" max="4" width="43.85546875" style="182" bestFit="1" customWidth="1"/>
    <col min="5" max="5" width="112.28515625" style="189" customWidth="1"/>
    <col min="6" max="6" width="31" customWidth="1"/>
    <col min="7" max="7" width="39.28515625" style="190" customWidth="1"/>
    <col min="8" max="8" width="34.5703125" customWidth="1"/>
    <col min="9" max="9" width="34.5703125" style="191" customWidth="1"/>
    <col min="10" max="11" width="29.28515625" bestFit="1" customWidth="1"/>
    <col min="12" max="12" width="30.7109375" customWidth="1"/>
    <col min="13" max="13" width="27.28515625" bestFit="1" customWidth="1"/>
    <col min="14" max="14" width="28.140625" bestFit="1" customWidth="1"/>
    <col min="15" max="16" width="22.5703125" customWidth="1"/>
    <col min="17" max="17" width="42.7109375" customWidth="1"/>
  </cols>
  <sheetData>
    <row r="2" spans="3:16" ht="26.25">
      <c r="C2" s="1"/>
      <c r="D2" s="2"/>
      <c r="E2" s="3"/>
      <c r="F2" s="4"/>
      <c r="G2" s="5"/>
      <c r="H2" s="6"/>
      <c r="I2" s="7"/>
      <c r="J2" s="8"/>
      <c r="K2" s="8"/>
      <c r="L2" s="8"/>
      <c r="M2" s="8"/>
      <c r="N2" s="8"/>
      <c r="O2" s="8"/>
      <c r="P2" s="8"/>
    </row>
    <row r="3" spans="3:16" ht="26.25">
      <c r="C3" s="9"/>
      <c r="D3" s="10"/>
      <c r="E3" s="10"/>
      <c r="F3" s="10"/>
      <c r="G3" s="11"/>
      <c r="H3" s="12"/>
      <c r="I3" s="13"/>
      <c r="J3" s="8"/>
      <c r="K3" s="8"/>
      <c r="L3" s="8"/>
      <c r="M3" s="8"/>
      <c r="N3" s="8"/>
      <c r="O3" s="8"/>
      <c r="P3" s="8"/>
    </row>
    <row r="4" spans="3:16" ht="26.25">
      <c r="C4" s="14" t="s">
        <v>0</v>
      </c>
      <c r="D4" s="15"/>
      <c r="E4" s="15"/>
      <c r="F4" s="15"/>
      <c r="G4" s="16"/>
      <c r="H4" s="17"/>
      <c r="I4" s="18"/>
      <c r="J4" s="19"/>
      <c r="K4" s="19"/>
      <c r="L4" s="19"/>
      <c r="M4" s="19"/>
      <c r="N4" s="19"/>
      <c r="O4" s="19"/>
      <c r="P4" s="19"/>
    </row>
    <row r="5" spans="3:16" ht="26.25">
      <c r="C5" s="20" t="s">
        <v>1</v>
      </c>
      <c r="D5" s="21"/>
      <c r="E5" s="21"/>
      <c r="F5" s="21"/>
      <c r="G5" s="22"/>
      <c r="H5" s="23"/>
      <c r="I5" s="24"/>
      <c r="J5" s="25"/>
      <c r="K5" s="25"/>
      <c r="L5" s="25"/>
      <c r="M5" s="25"/>
      <c r="N5" s="25"/>
      <c r="O5" s="25"/>
      <c r="P5" s="25"/>
    </row>
    <row r="6" spans="3:16" ht="26.25">
      <c r="C6" s="14" t="s">
        <v>2</v>
      </c>
      <c r="D6" s="15"/>
      <c r="E6" s="15"/>
      <c r="F6" s="15"/>
      <c r="G6" s="16"/>
      <c r="H6" s="17"/>
      <c r="I6" s="18"/>
      <c r="J6" s="19"/>
      <c r="K6" s="19"/>
      <c r="L6" s="19"/>
      <c r="M6" s="19"/>
      <c r="N6" s="19"/>
      <c r="O6" s="19"/>
      <c r="P6" s="19"/>
    </row>
    <row r="7" spans="3:16" ht="26.25">
      <c r="C7" s="14" t="s">
        <v>3</v>
      </c>
      <c r="D7" s="15"/>
      <c r="E7" s="15"/>
      <c r="F7" s="15"/>
      <c r="G7" s="16"/>
      <c r="H7" s="17"/>
      <c r="I7" s="18"/>
      <c r="J7" s="19"/>
      <c r="K7" s="19"/>
      <c r="L7" s="19"/>
      <c r="M7" s="19"/>
      <c r="N7" s="19"/>
      <c r="O7" s="19"/>
      <c r="P7" s="19"/>
    </row>
    <row r="8" spans="3:16" ht="26.25">
      <c r="C8" s="14" t="s">
        <v>4</v>
      </c>
      <c r="D8" s="15"/>
      <c r="E8" s="15"/>
      <c r="F8" s="15"/>
      <c r="G8" s="16"/>
      <c r="H8" s="17"/>
      <c r="I8" s="18"/>
      <c r="J8" s="19"/>
      <c r="K8" s="19"/>
      <c r="L8" s="19"/>
      <c r="M8" s="19"/>
      <c r="N8" s="19"/>
      <c r="O8" s="19"/>
      <c r="P8" s="19"/>
    </row>
    <row r="9" spans="3:16" ht="26.25">
      <c r="C9" s="14" t="s">
        <v>5</v>
      </c>
      <c r="D9" s="15"/>
      <c r="E9" s="15"/>
      <c r="F9" s="15"/>
      <c r="G9" s="16"/>
      <c r="H9" s="17"/>
      <c r="I9" s="18"/>
      <c r="J9" s="19"/>
      <c r="K9" s="19"/>
      <c r="L9" s="19"/>
      <c r="M9" s="19"/>
      <c r="N9" s="19"/>
      <c r="O9" s="19"/>
      <c r="P9" s="19"/>
    </row>
    <row r="10" spans="3:16" ht="26.25">
      <c r="C10" s="26" t="s">
        <v>6</v>
      </c>
      <c r="D10" s="27"/>
      <c r="E10" s="27"/>
      <c r="F10" s="27"/>
      <c r="G10" s="28"/>
      <c r="H10" s="29"/>
      <c r="I10" s="18"/>
      <c r="J10" s="19"/>
      <c r="K10" s="19"/>
      <c r="L10" s="19"/>
      <c r="M10" s="19"/>
      <c r="N10" s="19"/>
      <c r="O10" s="19"/>
      <c r="P10" s="19"/>
    </row>
    <row r="11" spans="3:16" ht="52.5">
      <c r="C11" s="30"/>
      <c r="D11" s="31"/>
      <c r="E11" s="32"/>
      <c r="F11" s="33"/>
      <c r="G11" s="34"/>
      <c r="H11" s="35" t="s">
        <v>7</v>
      </c>
      <c r="I11" s="36"/>
    </row>
    <row r="12" spans="3:16" ht="52.5" customHeight="1">
      <c r="C12" s="37" t="s">
        <v>8</v>
      </c>
      <c r="D12" s="37" t="s">
        <v>9</v>
      </c>
      <c r="E12" s="37" t="s">
        <v>10</v>
      </c>
      <c r="F12" s="37" t="s">
        <v>11</v>
      </c>
      <c r="G12" s="38" t="s">
        <v>12</v>
      </c>
      <c r="H12" s="39">
        <f>+'[1]AGOSTO 2025'!H507</f>
        <v>137163259.22000003</v>
      </c>
      <c r="I12" s="40"/>
    </row>
    <row r="13" spans="3:16" ht="34.5" customHeight="1">
      <c r="C13" s="41">
        <v>45901</v>
      </c>
      <c r="D13" s="42">
        <v>452400540508</v>
      </c>
      <c r="E13" s="43" t="s">
        <v>13</v>
      </c>
      <c r="F13" s="44">
        <v>6300</v>
      </c>
      <c r="G13" s="44"/>
      <c r="H13" s="44">
        <f>+H12+F13-G13</f>
        <v>137169559.22000003</v>
      </c>
      <c r="I13" s="45"/>
      <c r="J13" s="46"/>
      <c r="K13" s="46"/>
      <c r="L13" s="46"/>
      <c r="M13" s="46"/>
      <c r="N13" s="46"/>
      <c r="O13" s="46"/>
      <c r="P13" s="46"/>
    </row>
    <row r="14" spans="3:16" ht="26.25">
      <c r="C14" s="41">
        <v>45901</v>
      </c>
      <c r="D14" s="42">
        <v>452400541569</v>
      </c>
      <c r="E14" s="43" t="s">
        <v>13</v>
      </c>
      <c r="F14" s="44">
        <v>36000</v>
      </c>
      <c r="G14" s="44"/>
      <c r="H14" s="44">
        <f t="shared" ref="H14:H77" si="0">+H13+F14-G14</f>
        <v>137205559.22000003</v>
      </c>
      <c r="I14" s="45"/>
      <c r="J14" s="46"/>
      <c r="K14" s="46"/>
      <c r="L14" s="46"/>
      <c r="M14" s="46"/>
      <c r="N14" s="46"/>
      <c r="O14" s="46"/>
      <c r="P14" s="46"/>
    </row>
    <row r="15" spans="3:16" ht="33" customHeight="1">
      <c r="C15" s="41">
        <v>45901</v>
      </c>
      <c r="D15" s="42">
        <v>452400541570</v>
      </c>
      <c r="E15" s="43" t="s">
        <v>13</v>
      </c>
      <c r="F15" s="44">
        <v>18000</v>
      </c>
      <c r="G15" s="44"/>
      <c r="H15" s="44">
        <f t="shared" si="0"/>
        <v>137223559.22000003</v>
      </c>
      <c r="I15" s="45"/>
      <c r="J15" s="46"/>
      <c r="K15" s="46"/>
      <c r="L15" s="46"/>
      <c r="M15" s="46"/>
      <c r="N15" s="46"/>
      <c r="O15" s="46"/>
      <c r="P15" s="46"/>
    </row>
    <row r="16" spans="3:16" ht="33" customHeight="1">
      <c r="C16" s="41">
        <v>45901</v>
      </c>
      <c r="D16" s="42">
        <v>452400541571</v>
      </c>
      <c r="E16" s="43" t="s">
        <v>13</v>
      </c>
      <c r="F16" s="44">
        <v>18000</v>
      </c>
      <c r="G16" s="44"/>
      <c r="H16" s="44">
        <f t="shared" si="0"/>
        <v>137241559.22000003</v>
      </c>
      <c r="I16" s="45"/>
      <c r="J16" s="46"/>
      <c r="K16" s="46"/>
      <c r="L16" s="46"/>
      <c r="M16" s="46"/>
      <c r="N16" s="46"/>
      <c r="O16" s="46"/>
      <c r="P16" s="46"/>
    </row>
    <row r="17" spans="3:16" ht="33" customHeight="1">
      <c r="C17" s="41">
        <v>45901</v>
      </c>
      <c r="D17" s="42">
        <v>452400541572</v>
      </c>
      <c r="E17" s="43" t="s">
        <v>13</v>
      </c>
      <c r="F17" s="44">
        <v>18000</v>
      </c>
      <c r="G17" s="44"/>
      <c r="H17" s="44">
        <f t="shared" si="0"/>
        <v>137259559.22000003</v>
      </c>
      <c r="I17" s="45"/>
      <c r="J17" s="46"/>
      <c r="K17" s="46"/>
      <c r="L17" s="46"/>
      <c r="M17" s="46"/>
      <c r="N17" s="46"/>
      <c r="O17" s="46"/>
      <c r="P17" s="46"/>
    </row>
    <row r="18" spans="3:16" ht="33" customHeight="1">
      <c r="C18" s="41">
        <v>45901</v>
      </c>
      <c r="D18" s="42">
        <v>452400541573</v>
      </c>
      <c r="E18" s="43" t="s">
        <v>13</v>
      </c>
      <c r="F18" s="44">
        <v>54000</v>
      </c>
      <c r="G18" s="44"/>
      <c r="H18" s="44">
        <f t="shared" si="0"/>
        <v>137313559.22000003</v>
      </c>
      <c r="I18" s="45"/>
      <c r="J18" s="46"/>
      <c r="K18" s="46"/>
      <c r="L18" s="46"/>
      <c r="M18" s="46"/>
      <c r="N18" s="46"/>
      <c r="O18" s="46"/>
      <c r="P18" s="46"/>
    </row>
    <row r="19" spans="3:16" ht="26.25">
      <c r="C19" s="41">
        <v>45901</v>
      </c>
      <c r="D19" s="42">
        <v>452400541574</v>
      </c>
      <c r="E19" s="43" t="s">
        <v>13</v>
      </c>
      <c r="F19" s="44">
        <v>12000</v>
      </c>
      <c r="G19" s="44"/>
      <c r="H19" s="44">
        <f t="shared" si="0"/>
        <v>137325559.22000003</v>
      </c>
      <c r="I19" s="45"/>
      <c r="J19" s="46"/>
      <c r="K19" s="46"/>
      <c r="L19" s="46"/>
      <c r="M19" s="46"/>
      <c r="N19" s="46"/>
      <c r="O19" s="46"/>
      <c r="P19" s="46"/>
    </row>
    <row r="20" spans="3:16" ht="29.25" customHeight="1">
      <c r="C20" s="41">
        <v>45901</v>
      </c>
      <c r="D20" s="42">
        <v>240047847</v>
      </c>
      <c r="E20" s="43" t="s">
        <v>13</v>
      </c>
      <c r="F20" s="44">
        <v>8000</v>
      </c>
      <c r="G20" s="44"/>
      <c r="H20" s="44">
        <f t="shared" si="0"/>
        <v>137333559.22000003</v>
      </c>
      <c r="I20" s="45"/>
      <c r="J20" s="46"/>
      <c r="K20" s="46"/>
      <c r="L20" s="46"/>
      <c r="M20" s="46"/>
      <c r="N20" s="46"/>
      <c r="O20" s="46"/>
      <c r="P20" s="46"/>
    </row>
    <row r="21" spans="3:16" ht="29.25" customHeight="1">
      <c r="C21" s="41">
        <v>45901</v>
      </c>
      <c r="D21" s="42">
        <v>240047917</v>
      </c>
      <c r="E21" s="43" t="s">
        <v>13</v>
      </c>
      <c r="F21" s="44">
        <v>15000</v>
      </c>
      <c r="G21" s="44"/>
      <c r="H21" s="44">
        <f t="shared" si="0"/>
        <v>137348559.22000003</v>
      </c>
      <c r="I21" s="45"/>
      <c r="J21" s="46"/>
      <c r="K21" s="46"/>
      <c r="L21" s="46"/>
      <c r="M21" s="46"/>
      <c r="N21" s="46"/>
      <c r="O21" s="46"/>
      <c r="P21" s="46"/>
    </row>
    <row r="22" spans="3:16" ht="29.25" customHeight="1">
      <c r="C22" s="41">
        <v>45901</v>
      </c>
      <c r="D22" s="42">
        <v>452400541894</v>
      </c>
      <c r="E22" s="43" t="s">
        <v>13</v>
      </c>
      <c r="F22" s="44">
        <v>149875</v>
      </c>
      <c r="G22" s="44"/>
      <c r="H22" s="44">
        <f t="shared" si="0"/>
        <v>137498434.22000003</v>
      </c>
      <c r="I22" s="45"/>
      <c r="J22" s="46"/>
      <c r="K22" s="46"/>
      <c r="L22" s="46"/>
      <c r="M22" s="46"/>
      <c r="N22" s="46"/>
      <c r="O22" s="46"/>
      <c r="P22" s="46"/>
    </row>
    <row r="23" spans="3:16" ht="29.25" customHeight="1">
      <c r="C23" s="41">
        <v>45901</v>
      </c>
      <c r="D23" s="42">
        <v>452400541898</v>
      </c>
      <c r="E23" s="43" t="s">
        <v>13</v>
      </c>
      <c r="F23" s="44">
        <v>216675</v>
      </c>
      <c r="G23" s="44"/>
      <c r="H23" s="44">
        <f t="shared" si="0"/>
        <v>137715109.22000003</v>
      </c>
      <c r="I23" s="45"/>
      <c r="J23" s="46"/>
      <c r="K23" s="46"/>
      <c r="L23" s="46"/>
      <c r="M23" s="46"/>
      <c r="N23" s="46"/>
      <c r="O23" s="46"/>
      <c r="P23" s="46"/>
    </row>
    <row r="24" spans="3:16" ht="29.25" customHeight="1">
      <c r="C24" s="41">
        <v>45901</v>
      </c>
      <c r="D24" s="42">
        <v>452400542404</v>
      </c>
      <c r="E24" s="43" t="s">
        <v>13</v>
      </c>
      <c r="F24" s="44">
        <v>1925</v>
      </c>
      <c r="G24" s="44"/>
      <c r="H24" s="44">
        <f t="shared" si="0"/>
        <v>137717034.22000003</v>
      </c>
      <c r="I24" s="45"/>
      <c r="J24" s="46"/>
      <c r="K24" s="46"/>
      <c r="L24" s="46"/>
      <c r="M24" s="46"/>
      <c r="N24" s="46"/>
      <c r="O24" s="46"/>
      <c r="P24" s="46"/>
    </row>
    <row r="25" spans="3:16" ht="29.25" customHeight="1">
      <c r="C25" s="41">
        <v>45901</v>
      </c>
      <c r="D25" s="42">
        <v>924004836</v>
      </c>
      <c r="E25" s="43" t="s">
        <v>13</v>
      </c>
      <c r="F25" s="44">
        <v>87600</v>
      </c>
      <c r="G25" s="44"/>
      <c r="H25" s="44">
        <f t="shared" si="0"/>
        <v>137804634.22000003</v>
      </c>
      <c r="I25" s="45"/>
      <c r="J25" s="46"/>
      <c r="K25" s="46"/>
      <c r="L25" s="46"/>
      <c r="M25" s="46"/>
      <c r="N25" s="46"/>
      <c r="O25" s="46"/>
      <c r="P25" s="46"/>
    </row>
    <row r="26" spans="3:16" ht="29.25" customHeight="1">
      <c r="C26" s="41">
        <v>45901</v>
      </c>
      <c r="D26" s="42">
        <v>405345679</v>
      </c>
      <c r="E26" s="43" t="s">
        <v>13</v>
      </c>
      <c r="F26" s="44">
        <v>48000</v>
      </c>
      <c r="G26" s="44"/>
      <c r="H26" s="44">
        <f t="shared" si="0"/>
        <v>137852634.22000003</v>
      </c>
      <c r="I26" s="45"/>
      <c r="J26" s="46"/>
      <c r="K26" s="46"/>
      <c r="L26" s="46"/>
      <c r="M26" s="46"/>
      <c r="N26" s="46"/>
      <c r="O26" s="46"/>
      <c r="P26" s="46"/>
    </row>
    <row r="27" spans="3:16" ht="29.25" customHeight="1">
      <c r="C27" s="41">
        <v>45901</v>
      </c>
      <c r="D27" s="42">
        <v>240048991</v>
      </c>
      <c r="E27" s="43" t="s">
        <v>13</v>
      </c>
      <c r="F27" s="44">
        <v>5000</v>
      </c>
      <c r="G27" s="44"/>
      <c r="H27" s="44">
        <f t="shared" si="0"/>
        <v>137857634.22000003</v>
      </c>
      <c r="I27" s="45"/>
      <c r="J27" s="46"/>
      <c r="K27" s="46"/>
      <c r="L27" s="46"/>
      <c r="M27" s="46"/>
      <c r="N27" s="46"/>
      <c r="O27" s="46"/>
      <c r="P27" s="46"/>
    </row>
    <row r="28" spans="3:16" ht="29.25" customHeight="1">
      <c r="C28" s="41">
        <v>45901</v>
      </c>
      <c r="D28" s="42">
        <v>6300030837</v>
      </c>
      <c r="E28" s="43" t="s">
        <v>13</v>
      </c>
      <c r="F28" s="44">
        <v>11900</v>
      </c>
      <c r="G28" s="44"/>
      <c r="H28" s="44">
        <f t="shared" si="0"/>
        <v>137869534.22000003</v>
      </c>
      <c r="I28" s="45"/>
      <c r="J28" s="46"/>
      <c r="K28" s="46"/>
      <c r="L28" s="46"/>
      <c r="M28" s="46"/>
      <c r="N28" s="46"/>
      <c r="O28" s="46"/>
      <c r="P28" s="46"/>
    </row>
    <row r="29" spans="3:16" ht="29.25" customHeight="1">
      <c r="C29" s="41">
        <v>45901</v>
      </c>
      <c r="D29" s="42">
        <v>610090265</v>
      </c>
      <c r="E29" s="43" t="s">
        <v>13</v>
      </c>
      <c r="F29" s="44">
        <v>22800</v>
      </c>
      <c r="G29" s="44"/>
      <c r="H29" s="44">
        <f t="shared" si="0"/>
        <v>137892334.22000003</v>
      </c>
      <c r="I29" s="45"/>
      <c r="J29" s="46"/>
      <c r="K29" s="46"/>
      <c r="L29" s="46"/>
      <c r="M29" s="46"/>
      <c r="N29" s="46"/>
      <c r="O29" s="46"/>
      <c r="P29" s="46"/>
    </row>
    <row r="30" spans="3:16" ht="26.25">
      <c r="C30" s="41">
        <v>45901</v>
      </c>
      <c r="D30" s="42">
        <v>405351567</v>
      </c>
      <c r="E30" s="43" t="s">
        <v>13</v>
      </c>
      <c r="F30" s="44">
        <v>4900</v>
      </c>
      <c r="G30" s="44"/>
      <c r="H30" s="44">
        <f t="shared" si="0"/>
        <v>137897234.22000003</v>
      </c>
      <c r="I30" s="45"/>
      <c r="J30" s="46"/>
      <c r="K30" s="46"/>
      <c r="L30" s="46"/>
      <c r="M30" s="46"/>
      <c r="N30" s="46"/>
      <c r="O30" s="46"/>
      <c r="P30" s="46"/>
    </row>
    <row r="31" spans="3:16" ht="26.25">
      <c r="C31" s="41">
        <v>45901</v>
      </c>
      <c r="D31" s="42">
        <v>924005065</v>
      </c>
      <c r="E31" s="43" t="s">
        <v>13</v>
      </c>
      <c r="F31" s="44">
        <v>16800</v>
      </c>
      <c r="G31" s="44"/>
      <c r="H31" s="44">
        <f t="shared" si="0"/>
        <v>137914034.22000003</v>
      </c>
      <c r="I31" s="45"/>
      <c r="J31" s="46"/>
      <c r="K31" s="46"/>
      <c r="L31" s="46"/>
      <c r="M31" s="46"/>
      <c r="N31" s="46"/>
      <c r="O31" s="46"/>
      <c r="P31" s="46"/>
    </row>
    <row r="32" spans="3:16" ht="26.25">
      <c r="C32" s="41">
        <v>45901</v>
      </c>
      <c r="D32" s="42">
        <v>452400470184</v>
      </c>
      <c r="E32" s="43" t="s">
        <v>13</v>
      </c>
      <c r="F32" s="44">
        <v>43650</v>
      </c>
      <c r="G32" s="44"/>
      <c r="H32" s="44">
        <f t="shared" si="0"/>
        <v>137957684.22000003</v>
      </c>
      <c r="I32" s="45"/>
      <c r="J32" s="46"/>
      <c r="K32" s="46"/>
      <c r="L32" s="46"/>
      <c r="M32" s="46"/>
      <c r="N32" s="46"/>
      <c r="O32" s="46"/>
      <c r="P32" s="46"/>
    </row>
    <row r="33" spans="3:16" ht="55.5" customHeight="1">
      <c r="C33" s="41">
        <v>45901</v>
      </c>
      <c r="D33" s="42">
        <v>984829</v>
      </c>
      <c r="E33" s="47" t="s">
        <v>14</v>
      </c>
      <c r="F33" s="44">
        <v>2500</v>
      </c>
      <c r="G33" s="44"/>
      <c r="H33" s="44">
        <f t="shared" si="0"/>
        <v>137960184.22000003</v>
      </c>
      <c r="I33" s="45"/>
      <c r="J33" s="46"/>
      <c r="K33" s="46"/>
      <c r="L33" s="46"/>
      <c r="M33" s="46"/>
      <c r="N33" s="46"/>
      <c r="O33" s="46"/>
      <c r="P33" s="46"/>
    </row>
    <row r="34" spans="3:16" ht="52.5">
      <c r="C34" s="41">
        <v>45901</v>
      </c>
      <c r="D34" s="42">
        <v>370286</v>
      </c>
      <c r="E34" s="47" t="s">
        <v>14</v>
      </c>
      <c r="F34" s="44">
        <v>3075</v>
      </c>
      <c r="G34" s="44"/>
      <c r="H34" s="44">
        <f t="shared" si="0"/>
        <v>137963259.22000003</v>
      </c>
      <c r="I34" s="45"/>
      <c r="J34" s="46"/>
      <c r="K34" s="46"/>
      <c r="L34" s="46"/>
      <c r="M34" s="46"/>
      <c r="N34" s="46"/>
      <c r="O34" s="46"/>
      <c r="P34" s="46"/>
    </row>
    <row r="35" spans="3:16" ht="52.5">
      <c r="C35" s="41">
        <v>45901</v>
      </c>
      <c r="D35" s="42">
        <v>70177</v>
      </c>
      <c r="E35" s="47" t="s">
        <v>14</v>
      </c>
      <c r="F35" s="44">
        <v>750</v>
      </c>
      <c r="G35" s="44"/>
      <c r="H35" s="44">
        <f t="shared" si="0"/>
        <v>137964009.22000003</v>
      </c>
      <c r="I35" s="45"/>
      <c r="J35" s="46"/>
      <c r="K35" s="46"/>
      <c r="L35" s="46"/>
      <c r="M35" s="46"/>
      <c r="N35" s="46"/>
      <c r="O35" s="46"/>
      <c r="P35" s="46"/>
    </row>
    <row r="36" spans="3:16" ht="59.25" customHeight="1">
      <c r="C36" s="41">
        <v>45901</v>
      </c>
      <c r="D36" s="42">
        <v>9885</v>
      </c>
      <c r="E36" s="47" t="s">
        <v>14</v>
      </c>
      <c r="F36" s="44">
        <v>825</v>
      </c>
      <c r="G36" s="44"/>
      <c r="H36" s="44">
        <f t="shared" si="0"/>
        <v>137964834.22000003</v>
      </c>
      <c r="I36" s="45"/>
      <c r="J36" s="46"/>
      <c r="K36" s="46"/>
      <c r="L36" s="46"/>
      <c r="M36" s="46"/>
      <c r="N36" s="46"/>
      <c r="O36" s="46"/>
      <c r="P36" s="46"/>
    </row>
    <row r="37" spans="3:16" ht="52.5">
      <c r="C37" s="41">
        <v>45901</v>
      </c>
      <c r="D37" s="42">
        <v>771890</v>
      </c>
      <c r="E37" s="47" t="s">
        <v>14</v>
      </c>
      <c r="F37" s="44">
        <v>525</v>
      </c>
      <c r="G37" s="44"/>
      <c r="H37" s="44">
        <f t="shared" si="0"/>
        <v>137965359.22000003</v>
      </c>
      <c r="I37" s="45"/>
      <c r="J37" s="46"/>
      <c r="K37" s="46"/>
      <c r="L37" s="46"/>
      <c r="M37" s="46"/>
      <c r="N37" s="46"/>
      <c r="O37" s="46"/>
      <c r="P37" s="46"/>
    </row>
    <row r="38" spans="3:16" ht="35.25" customHeight="1">
      <c r="C38" s="41">
        <v>45902</v>
      </c>
      <c r="D38" s="42">
        <v>452400470212</v>
      </c>
      <c r="E38" s="43" t="s">
        <v>13</v>
      </c>
      <c r="F38" s="44">
        <v>8950</v>
      </c>
      <c r="G38" s="44"/>
      <c r="H38" s="44">
        <f t="shared" si="0"/>
        <v>137974309.22000003</v>
      </c>
      <c r="I38" s="45"/>
      <c r="J38" s="46"/>
      <c r="K38" s="46"/>
      <c r="L38" s="46"/>
      <c r="M38" s="46"/>
      <c r="N38" s="46"/>
      <c r="O38" s="46"/>
      <c r="P38" s="46"/>
    </row>
    <row r="39" spans="3:16" ht="35.25" customHeight="1">
      <c r="C39" s="41">
        <v>45902</v>
      </c>
      <c r="D39" s="42">
        <v>452400470213</v>
      </c>
      <c r="E39" s="43" t="s">
        <v>13</v>
      </c>
      <c r="F39" s="44">
        <v>436.5</v>
      </c>
      <c r="G39" s="44"/>
      <c r="H39" s="44">
        <f t="shared" si="0"/>
        <v>137974745.72000003</v>
      </c>
      <c r="I39" s="45"/>
      <c r="J39" s="46"/>
      <c r="K39" s="46"/>
      <c r="L39" s="46"/>
      <c r="M39" s="46"/>
      <c r="N39" s="46"/>
      <c r="O39" s="46"/>
      <c r="P39" s="46"/>
    </row>
    <row r="40" spans="3:16" ht="35.25" customHeight="1">
      <c r="C40" s="41">
        <v>45902</v>
      </c>
      <c r="D40" s="42">
        <v>405392839</v>
      </c>
      <c r="E40" s="43" t="s">
        <v>13</v>
      </c>
      <c r="F40" s="44">
        <v>6600</v>
      </c>
      <c r="G40" s="44"/>
      <c r="H40" s="44">
        <f t="shared" si="0"/>
        <v>137981345.72000003</v>
      </c>
      <c r="I40" s="48"/>
      <c r="J40" s="49"/>
      <c r="K40" s="46"/>
      <c r="L40" s="46"/>
      <c r="M40" s="46"/>
      <c r="N40" s="46"/>
      <c r="O40" s="46"/>
      <c r="P40" s="46"/>
    </row>
    <row r="41" spans="3:16" ht="35.25" customHeight="1">
      <c r="C41" s="41">
        <v>45902</v>
      </c>
      <c r="D41" s="42">
        <v>940540879</v>
      </c>
      <c r="E41" s="43" t="s">
        <v>13</v>
      </c>
      <c r="F41" s="44">
        <v>318750</v>
      </c>
      <c r="G41" s="44"/>
      <c r="H41" s="44">
        <f t="shared" si="0"/>
        <v>138300095.72000003</v>
      </c>
      <c r="I41" s="48"/>
      <c r="J41" s="49"/>
      <c r="K41" s="46"/>
      <c r="L41" s="46"/>
      <c r="M41" s="46"/>
      <c r="N41" s="46"/>
      <c r="O41" s="46"/>
      <c r="P41" s="46"/>
    </row>
    <row r="42" spans="3:16" ht="35.25" customHeight="1">
      <c r="C42" s="41">
        <v>45902</v>
      </c>
      <c r="D42" s="42">
        <v>405411344</v>
      </c>
      <c r="E42" s="43" t="s">
        <v>13</v>
      </c>
      <c r="F42" s="44">
        <v>9100</v>
      </c>
      <c r="G42" s="44"/>
      <c r="H42" s="44">
        <f t="shared" si="0"/>
        <v>138309195.72000003</v>
      </c>
      <c r="I42" s="48"/>
      <c r="J42" s="49"/>
      <c r="K42" s="46"/>
      <c r="L42" s="46"/>
      <c r="M42" s="46"/>
      <c r="N42" s="46"/>
      <c r="O42" s="46"/>
      <c r="P42" s="46"/>
    </row>
    <row r="43" spans="3:16" ht="35.25" customHeight="1">
      <c r="C43" s="41">
        <v>45902</v>
      </c>
      <c r="D43" s="42">
        <v>2490110210</v>
      </c>
      <c r="E43" s="43" t="s">
        <v>13</v>
      </c>
      <c r="F43" s="44">
        <v>60800</v>
      </c>
      <c r="G43" s="44"/>
      <c r="H43" s="44">
        <f t="shared" si="0"/>
        <v>138369995.72000003</v>
      </c>
      <c r="I43" s="48"/>
      <c r="J43" s="49"/>
      <c r="K43" s="46"/>
      <c r="L43" s="46"/>
      <c r="M43" s="46"/>
      <c r="N43" s="46"/>
      <c r="O43" s="46"/>
      <c r="P43" s="46"/>
    </row>
    <row r="44" spans="3:16" ht="35.25" customHeight="1">
      <c r="C44" s="41">
        <v>45902</v>
      </c>
      <c r="D44" s="42">
        <v>2490110213</v>
      </c>
      <c r="E44" s="43" t="s">
        <v>13</v>
      </c>
      <c r="F44" s="44">
        <v>1139000</v>
      </c>
      <c r="G44" s="44"/>
      <c r="H44" s="44">
        <f t="shared" si="0"/>
        <v>139508995.72000003</v>
      </c>
      <c r="I44" s="48"/>
      <c r="J44" s="49"/>
      <c r="K44" s="46"/>
      <c r="L44" s="46"/>
      <c r="M44" s="46"/>
      <c r="N44" s="46"/>
      <c r="O44" s="46"/>
      <c r="P44" s="46"/>
    </row>
    <row r="45" spans="3:16" ht="26.25">
      <c r="C45" s="41">
        <v>45902</v>
      </c>
      <c r="D45" s="42">
        <v>452400430006</v>
      </c>
      <c r="E45" s="43" t="s">
        <v>13</v>
      </c>
      <c r="F45" s="44">
        <v>20232</v>
      </c>
      <c r="G45" s="44"/>
      <c r="H45" s="44">
        <f t="shared" si="0"/>
        <v>139529227.72000003</v>
      </c>
      <c r="I45" s="48"/>
      <c r="J45" s="49"/>
      <c r="K45" s="46"/>
      <c r="L45" s="46"/>
      <c r="M45" s="46"/>
      <c r="N45" s="46"/>
      <c r="O45" s="46"/>
      <c r="P45" s="46"/>
    </row>
    <row r="46" spans="3:16" ht="34.5" customHeight="1">
      <c r="C46" s="41">
        <v>45902</v>
      </c>
      <c r="D46" s="42">
        <v>405424422</v>
      </c>
      <c r="E46" s="43" t="s">
        <v>13</v>
      </c>
      <c r="F46" s="44">
        <v>10500</v>
      </c>
      <c r="G46" s="44"/>
      <c r="H46" s="44">
        <f t="shared" si="0"/>
        <v>139539727.72000003</v>
      </c>
      <c r="I46" s="48"/>
      <c r="J46" s="49"/>
      <c r="K46" s="46"/>
      <c r="L46" s="46"/>
      <c r="M46" s="46"/>
      <c r="N46" s="46"/>
      <c r="O46" s="46"/>
      <c r="P46" s="46"/>
    </row>
    <row r="47" spans="3:16" ht="34.5" customHeight="1">
      <c r="C47" s="41">
        <v>45902</v>
      </c>
      <c r="D47" s="42">
        <v>452400540278</v>
      </c>
      <c r="E47" s="43" t="s">
        <v>13</v>
      </c>
      <c r="F47" s="44">
        <v>79780</v>
      </c>
      <c r="G47" s="44"/>
      <c r="H47" s="44">
        <f t="shared" si="0"/>
        <v>139619507.72000003</v>
      </c>
      <c r="I47" s="48"/>
      <c r="J47" s="49"/>
      <c r="K47" s="46"/>
      <c r="L47" s="46"/>
      <c r="M47" s="46"/>
      <c r="N47" s="46"/>
      <c r="O47" s="46"/>
      <c r="P47" s="46"/>
    </row>
    <row r="48" spans="3:16" ht="34.5" customHeight="1">
      <c r="C48" s="41">
        <v>45902</v>
      </c>
      <c r="D48" s="42">
        <v>452400546046</v>
      </c>
      <c r="E48" s="43" t="s">
        <v>13</v>
      </c>
      <c r="F48" s="44">
        <v>5050</v>
      </c>
      <c r="G48" s="44"/>
      <c r="H48" s="44">
        <f t="shared" si="0"/>
        <v>139624557.72000003</v>
      </c>
      <c r="I48" s="48"/>
      <c r="K48" s="46"/>
      <c r="L48" s="46"/>
      <c r="M48" s="46"/>
      <c r="N48" s="46"/>
      <c r="O48" s="46"/>
      <c r="P48" s="46"/>
    </row>
    <row r="49" spans="3:16" ht="34.5" customHeight="1">
      <c r="C49" s="41">
        <v>45902</v>
      </c>
      <c r="D49" s="42">
        <v>452400547033</v>
      </c>
      <c r="E49" s="43" t="s">
        <v>13</v>
      </c>
      <c r="F49" s="44">
        <v>5000</v>
      </c>
      <c r="G49" s="44"/>
      <c r="H49" s="44">
        <f t="shared" si="0"/>
        <v>139629557.72000003</v>
      </c>
      <c r="I49" s="48"/>
      <c r="J49" s="49"/>
      <c r="K49" s="46"/>
      <c r="L49" s="46"/>
      <c r="M49" s="46"/>
      <c r="N49" s="46"/>
      <c r="O49" s="46"/>
      <c r="P49" s="46"/>
    </row>
    <row r="50" spans="3:16" ht="34.5" customHeight="1">
      <c r="C50" s="41">
        <v>45902</v>
      </c>
      <c r="D50" s="42">
        <v>452400547612</v>
      </c>
      <c r="E50" s="43" t="s">
        <v>13</v>
      </c>
      <c r="F50" s="44">
        <v>1850</v>
      </c>
      <c r="G50" s="44"/>
      <c r="H50" s="44">
        <f t="shared" si="0"/>
        <v>139631407.72000003</v>
      </c>
      <c r="I50" s="48"/>
      <c r="J50" s="49"/>
      <c r="K50" s="46"/>
      <c r="L50" s="46"/>
      <c r="M50" s="46"/>
      <c r="N50" s="46"/>
      <c r="O50" s="46"/>
      <c r="P50" s="46"/>
    </row>
    <row r="51" spans="3:16" ht="34.5" customHeight="1">
      <c r="C51" s="41">
        <v>45902</v>
      </c>
      <c r="D51" s="42">
        <v>5530060402</v>
      </c>
      <c r="E51" s="43" t="s">
        <v>13</v>
      </c>
      <c r="F51" s="44">
        <v>19600</v>
      </c>
      <c r="G51" s="44"/>
      <c r="H51" s="44">
        <f t="shared" si="0"/>
        <v>139651007.72000003</v>
      </c>
      <c r="I51" s="48"/>
      <c r="J51" s="49"/>
      <c r="K51" s="46"/>
      <c r="L51" s="46"/>
      <c r="M51" s="46"/>
      <c r="N51" s="46"/>
      <c r="O51" s="46"/>
      <c r="P51" s="46"/>
    </row>
    <row r="52" spans="3:16" ht="34.5" customHeight="1">
      <c r="C52" s="41">
        <v>45902</v>
      </c>
      <c r="D52" s="42">
        <v>240058552</v>
      </c>
      <c r="E52" s="43" t="s">
        <v>13</v>
      </c>
      <c r="F52" s="44">
        <v>15000</v>
      </c>
      <c r="G52" s="44"/>
      <c r="H52" s="44">
        <f t="shared" si="0"/>
        <v>139666007.72000003</v>
      </c>
      <c r="I52" s="48"/>
      <c r="J52" s="49"/>
      <c r="K52" s="46"/>
      <c r="L52" s="46"/>
      <c r="M52" s="46"/>
      <c r="N52" s="46"/>
      <c r="O52" s="46"/>
      <c r="P52" s="46"/>
    </row>
    <row r="53" spans="3:16" ht="58.5" customHeight="1">
      <c r="C53" s="41">
        <v>45902</v>
      </c>
      <c r="D53" s="42">
        <v>240398</v>
      </c>
      <c r="E53" s="47" t="s">
        <v>14</v>
      </c>
      <c r="F53" s="44">
        <v>2500</v>
      </c>
      <c r="G53" s="44"/>
      <c r="H53" s="44">
        <f t="shared" si="0"/>
        <v>139668507.72000003</v>
      </c>
      <c r="I53" s="48"/>
      <c r="J53" s="49"/>
      <c r="K53" s="46"/>
      <c r="L53" s="46"/>
      <c r="M53" s="46"/>
      <c r="N53" s="46"/>
      <c r="O53" s="46"/>
      <c r="P53" s="46"/>
    </row>
    <row r="54" spans="3:16" ht="36" customHeight="1">
      <c r="C54" s="41">
        <v>45903</v>
      </c>
      <c r="D54" s="42">
        <v>452400470184</v>
      </c>
      <c r="E54" s="43" t="s">
        <v>13</v>
      </c>
      <c r="F54" s="44">
        <v>29100</v>
      </c>
      <c r="G54" s="44"/>
      <c r="H54" s="44">
        <f t="shared" si="0"/>
        <v>139697607.72000003</v>
      </c>
      <c r="I54" s="48"/>
      <c r="J54" s="49"/>
      <c r="K54" s="46"/>
      <c r="L54" s="46"/>
      <c r="M54" s="46"/>
      <c r="N54" s="46"/>
      <c r="O54" s="46"/>
      <c r="P54" s="46"/>
    </row>
    <row r="55" spans="3:16" ht="36" customHeight="1">
      <c r="C55" s="41">
        <v>45903</v>
      </c>
      <c r="D55" s="42">
        <v>2960070059</v>
      </c>
      <c r="E55" s="43" t="s">
        <v>13</v>
      </c>
      <c r="F55" s="44">
        <v>6000</v>
      </c>
      <c r="G55" s="44"/>
      <c r="H55" s="44">
        <f t="shared" si="0"/>
        <v>139703607.72000003</v>
      </c>
      <c r="I55" s="48"/>
      <c r="J55" s="49"/>
      <c r="K55" s="46"/>
      <c r="L55" s="46"/>
      <c r="M55" s="46"/>
      <c r="N55" s="46"/>
      <c r="O55" s="46"/>
      <c r="P55" s="46"/>
    </row>
    <row r="56" spans="3:16" ht="36" customHeight="1">
      <c r="C56" s="41">
        <v>45903</v>
      </c>
      <c r="D56" s="42">
        <v>405504790</v>
      </c>
      <c r="E56" s="43" t="s">
        <v>13</v>
      </c>
      <c r="F56" s="44">
        <v>7160</v>
      </c>
      <c r="G56" s="44"/>
      <c r="H56" s="44">
        <f t="shared" si="0"/>
        <v>139710767.72000003</v>
      </c>
      <c r="I56" s="48"/>
      <c r="J56" s="49"/>
      <c r="K56" s="46"/>
      <c r="L56" s="46"/>
      <c r="M56" s="46"/>
      <c r="N56" s="46"/>
      <c r="O56" s="46"/>
      <c r="P56" s="46"/>
    </row>
    <row r="57" spans="3:16" ht="36" customHeight="1">
      <c r="C57" s="41">
        <v>45903</v>
      </c>
      <c r="D57" s="42">
        <v>452400363041</v>
      </c>
      <c r="E57" s="43" t="s">
        <v>13</v>
      </c>
      <c r="F57" s="44">
        <v>4000</v>
      </c>
      <c r="G57" s="44"/>
      <c r="H57" s="44">
        <f t="shared" si="0"/>
        <v>139714767.72000003</v>
      </c>
      <c r="I57" s="48"/>
      <c r="J57" s="49"/>
      <c r="K57" s="46"/>
      <c r="L57" s="46"/>
      <c r="M57" s="46"/>
      <c r="N57" s="46"/>
      <c r="O57" s="46"/>
      <c r="P57" s="46"/>
    </row>
    <row r="58" spans="3:16" ht="36" customHeight="1">
      <c r="C58" s="41">
        <v>45903</v>
      </c>
      <c r="D58" s="42">
        <v>452400544980</v>
      </c>
      <c r="E58" s="43" t="s">
        <v>13</v>
      </c>
      <c r="F58" s="44">
        <v>3720</v>
      </c>
      <c r="G58" s="44"/>
      <c r="H58" s="44">
        <f t="shared" si="0"/>
        <v>139718487.72000003</v>
      </c>
      <c r="I58" s="48"/>
      <c r="J58" s="49"/>
      <c r="K58" s="46"/>
      <c r="L58" s="46"/>
      <c r="M58" s="46"/>
      <c r="N58" s="46"/>
      <c r="O58" s="46"/>
      <c r="P58" s="46"/>
    </row>
    <row r="59" spans="3:16" ht="36" customHeight="1">
      <c r="C59" s="41">
        <v>45903</v>
      </c>
      <c r="D59" s="42">
        <v>452400544993</v>
      </c>
      <c r="E59" s="43" t="s">
        <v>13</v>
      </c>
      <c r="F59" s="44">
        <v>39465</v>
      </c>
      <c r="G59" s="44"/>
      <c r="H59" s="44">
        <f t="shared" si="0"/>
        <v>139757952.72000003</v>
      </c>
      <c r="I59" s="48"/>
      <c r="J59" s="49"/>
      <c r="K59" s="46"/>
      <c r="L59" s="46"/>
      <c r="M59" s="46"/>
      <c r="N59" s="46"/>
      <c r="O59" s="46"/>
      <c r="P59" s="46"/>
    </row>
    <row r="60" spans="3:16" ht="36" customHeight="1">
      <c r="C60" s="41">
        <v>45903</v>
      </c>
      <c r="D60" s="42">
        <v>5530030278</v>
      </c>
      <c r="E60" s="43" t="s">
        <v>13</v>
      </c>
      <c r="F60" s="44">
        <v>6300</v>
      </c>
      <c r="G60" s="44"/>
      <c r="H60" s="44">
        <f t="shared" si="0"/>
        <v>139764252.72000003</v>
      </c>
      <c r="I60" s="48"/>
      <c r="J60" s="49"/>
      <c r="K60" s="46">
        <f>+I60-J60</f>
        <v>0</v>
      </c>
      <c r="L60" s="46"/>
      <c r="M60" s="46"/>
      <c r="N60" s="46"/>
      <c r="O60" s="46"/>
      <c r="P60" s="46"/>
    </row>
    <row r="61" spans="3:16" ht="36" customHeight="1">
      <c r="C61" s="41">
        <v>45903</v>
      </c>
      <c r="D61" s="42">
        <v>5530030281</v>
      </c>
      <c r="E61" s="43" t="s">
        <v>13</v>
      </c>
      <c r="F61" s="44">
        <v>6600</v>
      </c>
      <c r="G61" s="44"/>
      <c r="H61" s="44">
        <f t="shared" si="0"/>
        <v>139770852.72000003</v>
      </c>
      <c r="I61" s="48"/>
      <c r="J61" s="49"/>
      <c r="K61" s="46"/>
      <c r="L61" s="46"/>
      <c r="M61" s="46"/>
      <c r="N61" s="46"/>
      <c r="O61" s="46"/>
      <c r="P61" s="46"/>
    </row>
    <row r="62" spans="3:16" ht="32.25" customHeight="1">
      <c r="C62" s="41">
        <v>45903</v>
      </c>
      <c r="D62" s="42">
        <v>5530030284</v>
      </c>
      <c r="E62" s="43" t="s">
        <v>13</v>
      </c>
      <c r="F62" s="44">
        <v>7700</v>
      </c>
      <c r="G62" s="44"/>
      <c r="H62" s="44">
        <f t="shared" si="0"/>
        <v>139778552.72000003</v>
      </c>
      <c r="I62" s="48"/>
      <c r="J62" s="49"/>
      <c r="K62" s="46">
        <f>+J62-I62</f>
        <v>0</v>
      </c>
      <c r="L62" s="46"/>
      <c r="M62" s="46"/>
      <c r="N62" s="46"/>
      <c r="O62" s="46"/>
      <c r="P62" s="46"/>
    </row>
    <row r="63" spans="3:16" ht="27" customHeight="1">
      <c r="C63" s="41">
        <v>45903</v>
      </c>
      <c r="D63" s="42">
        <v>5530030287</v>
      </c>
      <c r="E63" s="43" t="s">
        <v>13</v>
      </c>
      <c r="F63" s="44">
        <v>8400</v>
      </c>
      <c r="G63" s="44"/>
      <c r="H63" s="44">
        <f t="shared" si="0"/>
        <v>139786952.72000003</v>
      </c>
      <c r="I63" s="48"/>
      <c r="J63" s="49"/>
      <c r="K63" s="46"/>
      <c r="L63" s="46"/>
      <c r="M63" s="46"/>
      <c r="N63" s="46"/>
      <c r="O63" s="46"/>
      <c r="P63" s="46"/>
    </row>
    <row r="64" spans="3:16" ht="26.25">
      <c r="C64" s="41">
        <v>45903</v>
      </c>
      <c r="D64" s="42">
        <v>5530030290</v>
      </c>
      <c r="E64" s="43" t="s">
        <v>13</v>
      </c>
      <c r="F64" s="44">
        <v>8400</v>
      </c>
      <c r="G64" s="44"/>
      <c r="H64" s="44">
        <f t="shared" si="0"/>
        <v>139795352.72000003</v>
      </c>
      <c r="I64" s="48"/>
      <c r="J64" s="49"/>
      <c r="K64" s="46"/>
      <c r="L64" s="46"/>
      <c r="M64" s="46"/>
      <c r="N64" s="46"/>
      <c r="O64" s="46"/>
      <c r="P64" s="46"/>
    </row>
    <row r="65" spans="3:16" ht="32.25" customHeight="1">
      <c r="C65" s="41">
        <v>45903</v>
      </c>
      <c r="D65" s="42">
        <v>5530030293</v>
      </c>
      <c r="E65" s="43" t="s">
        <v>13</v>
      </c>
      <c r="F65" s="44">
        <v>9800</v>
      </c>
      <c r="G65" s="44"/>
      <c r="H65" s="44">
        <f t="shared" si="0"/>
        <v>139805152.72000003</v>
      </c>
      <c r="I65" s="48"/>
      <c r="J65" s="49"/>
      <c r="K65" s="46"/>
      <c r="L65" s="46"/>
      <c r="M65" s="46"/>
      <c r="N65" s="46"/>
      <c r="O65" s="46"/>
      <c r="P65" s="46"/>
    </row>
    <row r="66" spans="3:16" ht="26.25">
      <c r="C66" s="41">
        <v>45903</v>
      </c>
      <c r="D66" s="42">
        <v>5530030296</v>
      </c>
      <c r="E66" s="43" t="s">
        <v>13</v>
      </c>
      <c r="F66" s="44">
        <v>11900</v>
      </c>
      <c r="G66" s="44"/>
      <c r="H66" s="44">
        <f t="shared" si="0"/>
        <v>139817052.72000003</v>
      </c>
      <c r="I66" s="48"/>
      <c r="J66" s="49"/>
      <c r="K66" s="46"/>
      <c r="L66" s="46"/>
      <c r="M66" s="46"/>
      <c r="N66" s="46"/>
      <c r="O66" s="46"/>
      <c r="P66" s="46"/>
    </row>
    <row r="67" spans="3:16" ht="26.25">
      <c r="C67" s="41">
        <v>45903</v>
      </c>
      <c r="D67" s="42">
        <v>5530030299</v>
      </c>
      <c r="E67" s="43" t="s">
        <v>13</v>
      </c>
      <c r="F67" s="44">
        <v>14700</v>
      </c>
      <c r="G67" s="44"/>
      <c r="H67" s="44">
        <f t="shared" si="0"/>
        <v>139831752.72000003</v>
      </c>
      <c r="I67" s="48"/>
      <c r="J67" s="49"/>
      <c r="K67" s="46"/>
      <c r="L67" s="46"/>
      <c r="M67" s="46"/>
      <c r="N67" s="46"/>
      <c r="O67" s="46"/>
      <c r="P67" s="46"/>
    </row>
    <row r="68" spans="3:16" ht="33" customHeight="1">
      <c r="C68" s="41">
        <v>45903</v>
      </c>
      <c r="D68" s="42">
        <v>405558838</v>
      </c>
      <c r="E68" s="43" t="s">
        <v>13</v>
      </c>
      <c r="F68" s="44">
        <v>6000</v>
      </c>
      <c r="G68" s="44"/>
      <c r="H68" s="44">
        <f t="shared" si="0"/>
        <v>139837752.72000003</v>
      </c>
      <c r="I68" s="48"/>
      <c r="J68" s="49"/>
      <c r="K68" s="46"/>
      <c r="L68" s="46"/>
      <c r="M68" s="46"/>
      <c r="N68" s="46"/>
      <c r="O68" s="46"/>
      <c r="P68" s="46"/>
    </row>
    <row r="69" spans="3:16" ht="52.5">
      <c r="C69" s="41">
        <v>45903</v>
      </c>
      <c r="D69" s="42">
        <v>86093</v>
      </c>
      <c r="E69" s="47" t="s">
        <v>14</v>
      </c>
      <c r="F69" s="44">
        <v>1275</v>
      </c>
      <c r="G69" s="44"/>
      <c r="H69" s="44">
        <f t="shared" si="0"/>
        <v>139839027.72000003</v>
      </c>
      <c r="I69" s="48"/>
      <c r="J69" s="49"/>
      <c r="K69" s="46"/>
      <c r="L69" s="46"/>
      <c r="M69" s="46"/>
      <c r="N69" s="46"/>
      <c r="O69" s="46"/>
      <c r="P69" s="46"/>
    </row>
    <row r="70" spans="3:16" ht="84" customHeight="1">
      <c r="C70" s="41">
        <v>45904</v>
      </c>
      <c r="D70" s="50" t="s">
        <v>15</v>
      </c>
      <c r="E70" s="43" t="s">
        <v>16</v>
      </c>
      <c r="F70" s="44"/>
      <c r="G70" s="51">
        <v>19337.45</v>
      </c>
      <c r="H70" s="44">
        <f t="shared" si="0"/>
        <v>139819690.27000004</v>
      </c>
      <c r="I70" s="48"/>
      <c r="J70" s="49"/>
      <c r="K70" s="46"/>
      <c r="L70" s="46"/>
      <c r="M70" s="46"/>
      <c r="N70" s="46"/>
      <c r="O70" s="46"/>
      <c r="P70" s="46"/>
    </row>
    <row r="71" spans="3:16" ht="52.5">
      <c r="C71" s="41">
        <v>45904</v>
      </c>
      <c r="D71" s="50" t="s">
        <v>17</v>
      </c>
      <c r="E71" s="43" t="s">
        <v>18</v>
      </c>
      <c r="F71" s="44"/>
      <c r="G71" s="52">
        <v>7765.15</v>
      </c>
      <c r="H71" s="44">
        <f t="shared" si="0"/>
        <v>139811925.12000003</v>
      </c>
      <c r="I71" s="48"/>
      <c r="J71" s="49"/>
      <c r="K71" s="46"/>
      <c r="L71" s="46"/>
      <c r="M71" s="46"/>
      <c r="N71" s="46"/>
      <c r="O71" s="46"/>
      <c r="P71" s="46"/>
    </row>
    <row r="72" spans="3:16" ht="61.5" customHeight="1">
      <c r="C72" s="41">
        <v>45904</v>
      </c>
      <c r="D72" s="50" t="s">
        <v>15</v>
      </c>
      <c r="E72" s="43" t="s">
        <v>19</v>
      </c>
      <c r="F72" s="44"/>
      <c r="G72" s="52">
        <v>437026.44</v>
      </c>
      <c r="H72" s="44">
        <f t="shared" si="0"/>
        <v>139374898.68000004</v>
      </c>
      <c r="I72" s="48"/>
      <c r="J72" s="49"/>
      <c r="K72" s="46"/>
      <c r="L72" s="46"/>
      <c r="M72" s="46"/>
      <c r="N72" s="46"/>
      <c r="O72" s="46"/>
      <c r="P72" s="46"/>
    </row>
    <row r="73" spans="3:16" ht="52.5">
      <c r="C73" s="41">
        <v>45904</v>
      </c>
      <c r="D73" s="50" t="s">
        <v>17</v>
      </c>
      <c r="E73" s="43" t="s">
        <v>20</v>
      </c>
      <c r="F73" s="44"/>
      <c r="G73" s="52">
        <v>175492.39</v>
      </c>
      <c r="H73" s="44">
        <f t="shared" si="0"/>
        <v>139199406.29000005</v>
      </c>
      <c r="I73" s="48"/>
      <c r="J73" s="49"/>
      <c r="K73" s="46"/>
      <c r="L73" s="46"/>
      <c r="M73" s="46"/>
      <c r="N73" s="46"/>
      <c r="O73" s="46"/>
      <c r="P73" s="46"/>
    </row>
    <row r="74" spans="3:16" ht="33" customHeight="1">
      <c r="C74" s="41">
        <v>45904</v>
      </c>
      <c r="D74" s="42" t="s">
        <v>21</v>
      </c>
      <c r="E74" s="43" t="s">
        <v>22</v>
      </c>
      <c r="F74" s="44"/>
      <c r="G74" s="44">
        <v>11600</v>
      </c>
      <c r="H74" s="44">
        <f t="shared" si="0"/>
        <v>139187806.29000005</v>
      </c>
      <c r="I74" s="48"/>
      <c r="J74" s="49"/>
      <c r="K74" s="46"/>
      <c r="L74" s="46"/>
      <c r="M74" s="46"/>
      <c r="N74" s="46"/>
      <c r="O74" s="46"/>
      <c r="P74" s="46"/>
    </row>
    <row r="75" spans="3:16" ht="26.25">
      <c r="C75" s="41">
        <v>45904</v>
      </c>
      <c r="D75" s="50" t="s">
        <v>23</v>
      </c>
      <c r="E75" s="43" t="s">
        <v>22</v>
      </c>
      <c r="F75" s="44"/>
      <c r="G75" s="44">
        <v>4252.5</v>
      </c>
      <c r="H75" s="44">
        <f t="shared" si="0"/>
        <v>139183553.79000005</v>
      </c>
      <c r="I75" s="48"/>
      <c r="J75" s="49"/>
      <c r="K75" s="46"/>
      <c r="L75" s="46"/>
      <c r="M75" s="46"/>
      <c r="N75" s="46"/>
      <c r="O75" s="46"/>
      <c r="P75" s="46"/>
    </row>
    <row r="76" spans="3:16" ht="33.75" customHeight="1">
      <c r="C76" s="41">
        <v>45904</v>
      </c>
      <c r="D76" s="50" t="s">
        <v>24</v>
      </c>
      <c r="E76" s="43" t="s">
        <v>22</v>
      </c>
      <c r="F76" s="44"/>
      <c r="G76" s="44">
        <v>90305</v>
      </c>
      <c r="H76" s="44">
        <f t="shared" si="0"/>
        <v>139093248.79000005</v>
      </c>
      <c r="I76" s="48"/>
      <c r="J76" s="49"/>
      <c r="K76" s="46"/>
      <c r="L76" s="46"/>
      <c r="M76" s="46"/>
      <c r="N76" s="46"/>
      <c r="O76" s="46"/>
      <c r="P76" s="46"/>
    </row>
    <row r="77" spans="3:16" ht="36" customHeight="1">
      <c r="C77" s="41">
        <v>45904</v>
      </c>
      <c r="D77" s="42" t="s">
        <v>25</v>
      </c>
      <c r="E77" s="43" t="s">
        <v>26</v>
      </c>
      <c r="F77" s="44"/>
      <c r="G77" s="44">
        <v>20695.150000000001</v>
      </c>
      <c r="H77" s="44">
        <f t="shared" si="0"/>
        <v>139072553.64000005</v>
      </c>
      <c r="I77" s="48"/>
      <c r="J77" s="49"/>
      <c r="K77" s="46"/>
      <c r="L77" s="46"/>
      <c r="M77" s="46"/>
      <c r="N77" s="46"/>
      <c r="O77" s="46"/>
      <c r="P77" s="46"/>
    </row>
    <row r="78" spans="3:16" ht="78.75">
      <c r="C78" s="41">
        <v>45904</v>
      </c>
      <c r="D78" s="50" t="s">
        <v>27</v>
      </c>
      <c r="E78" s="43" t="s">
        <v>28</v>
      </c>
      <c r="F78" s="44"/>
      <c r="G78" s="53">
        <v>123241.52</v>
      </c>
      <c r="H78" s="44">
        <f t="shared" ref="H78:H141" si="1">+H77+F78-G78</f>
        <v>138949312.12000003</v>
      </c>
      <c r="I78" s="48"/>
      <c r="J78" s="49"/>
      <c r="K78" s="46"/>
      <c r="L78" s="46"/>
      <c r="M78" s="46"/>
      <c r="N78" s="46"/>
      <c r="O78" s="46"/>
      <c r="P78" s="46"/>
    </row>
    <row r="79" spans="3:16" ht="63" customHeight="1">
      <c r="C79" s="41">
        <v>45904</v>
      </c>
      <c r="D79" s="50" t="s">
        <v>29</v>
      </c>
      <c r="E79" s="43" t="s">
        <v>30</v>
      </c>
      <c r="F79" s="44"/>
      <c r="G79" s="51">
        <v>42735</v>
      </c>
      <c r="H79" s="44">
        <f t="shared" si="1"/>
        <v>138906577.12000003</v>
      </c>
      <c r="I79" s="48"/>
      <c r="J79" s="49"/>
      <c r="K79" s="46"/>
      <c r="L79" s="46"/>
      <c r="M79" s="46"/>
      <c r="N79" s="46"/>
      <c r="O79" s="46"/>
      <c r="P79" s="46"/>
    </row>
    <row r="80" spans="3:16" ht="27" customHeight="1">
      <c r="C80" s="41">
        <v>45904</v>
      </c>
      <c r="D80" s="42">
        <v>452400470183</v>
      </c>
      <c r="E80" s="43" t="s">
        <v>13</v>
      </c>
      <c r="F80" s="44">
        <v>1891.5</v>
      </c>
      <c r="G80" s="44"/>
      <c r="H80" s="44">
        <f t="shared" si="1"/>
        <v>138908468.62000003</v>
      </c>
      <c r="I80" s="48"/>
      <c r="J80" s="49"/>
      <c r="K80" s="46"/>
      <c r="L80" s="46"/>
      <c r="M80" s="46"/>
      <c r="N80" s="46"/>
      <c r="O80" s="46"/>
      <c r="P80" s="46"/>
    </row>
    <row r="81" spans="3:16" ht="28.5" customHeight="1">
      <c r="C81" s="41">
        <v>45904</v>
      </c>
      <c r="D81" s="42">
        <v>405602500</v>
      </c>
      <c r="E81" s="43" t="s">
        <v>13</v>
      </c>
      <c r="F81" s="44">
        <v>27000</v>
      </c>
      <c r="G81" s="44"/>
      <c r="H81" s="44">
        <f t="shared" si="1"/>
        <v>138935468.62000003</v>
      </c>
      <c r="I81" s="48"/>
      <c r="J81" s="49"/>
      <c r="K81" s="46"/>
      <c r="L81" s="46"/>
      <c r="M81" s="46"/>
      <c r="N81" s="46"/>
      <c r="O81" s="46"/>
      <c r="P81" s="46"/>
    </row>
    <row r="82" spans="3:16" ht="29.25" customHeight="1">
      <c r="C82" s="41">
        <v>45904</v>
      </c>
      <c r="D82" s="42">
        <v>240068485</v>
      </c>
      <c r="E82" s="43" t="s">
        <v>13</v>
      </c>
      <c r="F82" s="44">
        <v>8100</v>
      </c>
      <c r="G82" s="44"/>
      <c r="H82" s="44">
        <f t="shared" si="1"/>
        <v>138943568.62000003</v>
      </c>
      <c r="I82" s="48"/>
      <c r="J82" s="49"/>
      <c r="K82" s="46"/>
      <c r="L82" s="46"/>
      <c r="M82" s="46"/>
      <c r="N82" s="46"/>
      <c r="O82" s="46"/>
      <c r="P82" s="46"/>
    </row>
    <row r="83" spans="3:16" ht="30" customHeight="1">
      <c r="C83" s="41">
        <v>45904</v>
      </c>
      <c r="D83" s="42">
        <v>405620903</v>
      </c>
      <c r="E83" s="43" t="s">
        <v>13</v>
      </c>
      <c r="F83" s="44">
        <v>3000</v>
      </c>
      <c r="G83" s="44"/>
      <c r="H83" s="44">
        <f t="shared" si="1"/>
        <v>138946568.62000003</v>
      </c>
      <c r="I83" s="48"/>
      <c r="J83" s="49"/>
      <c r="K83" s="46"/>
      <c r="L83" s="46"/>
      <c r="M83" s="46"/>
      <c r="N83" s="46"/>
      <c r="O83" s="46"/>
      <c r="P83" s="46"/>
    </row>
    <row r="84" spans="3:16" ht="36" customHeight="1">
      <c r="C84" s="41">
        <v>45904</v>
      </c>
      <c r="D84" s="42">
        <v>405625505</v>
      </c>
      <c r="E84" s="43" t="s">
        <v>13</v>
      </c>
      <c r="F84" s="44">
        <v>8100</v>
      </c>
      <c r="G84" s="44"/>
      <c r="H84" s="44">
        <f t="shared" si="1"/>
        <v>138954668.62000003</v>
      </c>
      <c r="I84" s="48"/>
      <c r="J84" s="49"/>
      <c r="K84" s="46"/>
      <c r="L84" s="46"/>
      <c r="M84" s="46"/>
      <c r="N84" s="46"/>
      <c r="O84" s="46"/>
      <c r="P84" s="46"/>
    </row>
    <row r="85" spans="3:16" ht="26.25">
      <c r="C85" s="41">
        <v>45904</v>
      </c>
      <c r="D85" s="42">
        <v>5280010305</v>
      </c>
      <c r="E85" s="43" t="s">
        <v>13</v>
      </c>
      <c r="F85" s="44">
        <v>22550</v>
      </c>
      <c r="G85" s="44"/>
      <c r="H85" s="44">
        <f t="shared" si="1"/>
        <v>138977218.62000003</v>
      </c>
      <c r="I85" s="48"/>
      <c r="J85" s="49"/>
      <c r="K85" s="46"/>
      <c r="L85" s="46"/>
      <c r="M85" s="46"/>
      <c r="N85" s="46"/>
      <c r="O85" s="46"/>
      <c r="P85" s="46"/>
    </row>
    <row r="86" spans="3:16" ht="34.5" customHeight="1">
      <c r="C86" s="41">
        <v>45904</v>
      </c>
      <c r="D86" s="42">
        <v>5280010308</v>
      </c>
      <c r="E86" s="43" t="s">
        <v>13</v>
      </c>
      <c r="F86" s="44">
        <v>63250</v>
      </c>
      <c r="G86" s="44"/>
      <c r="H86" s="44">
        <f t="shared" si="1"/>
        <v>139040468.62000003</v>
      </c>
      <c r="I86" s="48"/>
      <c r="J86" s="49"/>
      <c r="K86" s="46"/>
      <c r="L86" s="46"/>
      <c r="M86" s="46"/>
      <c r="N86" s="46"/>
      <c r="O86" s="46"/>
      <c r="P86" s="46"/>
    </row>
    <row r="87" spans="3:16" ht="26.25">
      <c r="C87" s="41">
        <v>45904</v>
      </c>
      <c r="D87" s="42">
        <v>452400547965</v>
      </c>
      <c r="E87" s="43" t="s">
        <v>13</v>
      </c>
      <c r="F87" s="44">
        <v>27300</v>
      </c>
      <c r="G87" s="44"/>
      <c r="H87" s="44">
        <f t="shared" si="1"/>
        <v>139067768.62000003</v>
      </c>
      <c r="I87" s="48"/>
      <c r="J87" s="49"/>
      <c r="K87" s="46"/>
      <c r="L87" s="46"/>
      <c r="M87" s="46"/>
      <c r="N87" s="46"/>
      <c r="O87" s="46"/>
      <c r="P87" s="46"/>
    </row>
    <row r="88" spans="3:16" ht="32.25" customHeight="1">
      <c r="C88" s="41">
        <v>45904</v>
      </c>
      <c r="D88" s="42">
        <v>5530060500</v>
      </c>
      <c r="E88" s="43" t="s">
        <v>13</v>
      </c>
      <c r="F88" s="44">
        <v>93275</v>
      </c>
      <c r="G88" s="44"/>
      <c r="H88" s="44">
        <f t="shared" si="1"/>
        <v>139161043.62000003</v>
      </c>
      <c r="I88" s="48"/>
      <c r="J88" s="49"/>
      <c r="K88" s="46"/>
      <c r="L88" s="46"/>
      <c r="M88" s="46"/>
      <c r="N88" s="46"/>
      <c r="O88" s="46"/>
      <c r="P88" s="46"/>
    </row>
    <row r="89" spans="3:16" ht="26.25">
      <c r="C89" s="41">
        <v>45904</v>
      </c>
      <c r="D89" s="42">
        <v>240070068</v>
      </c>
      <c r="E89" s="43" t="s">
        <v>13</v>
      </c>
      <c r="F89" s="44">
        <v>40000</v>
      </c>
      <c r="G89" s="44"/>
      <c r="H89" s="44">
        <f t="shared" si="1"/>
        <v>139201043.62000003</v>
      </c>
      <c r="I89" s="48"/>
      <c r="J89" s="49"/>
      <c r="K89" s="46"/>
      <c r="L89" s="46"/>
      <c r="M89" s="46"/>
      <c r="N89" s="46"/>
      <c r="O89" s="46"/>
      <c r="P89" s="46"/>
    </row>
    <row r="90" spans="3:16" ht="33" customHeight="1">
      <c r="C90" s="41">
        <v>45904</v>
      </c>
      <c r="D90" s="42">
        <v>405645347</v>
      </c>
      <c r="E90" s="43" t="s">
        <v>13</v>
      </c>
      <c r="F90" s="44">
        <v>8000.09</v>
      </c>
      <c r="G90" s="44"/>
      <c r="H90" s="44">
        <f t="shared" si="1"/>
        <v>139209043.71000004</v>
      </c>
      <c r="I90" s="48"/>
      <c r="J90" s="49"/>
      <c r="K90" s="46"/>
      <c r="L90" s="46"/>
      <c r="M90" s="46"/>
      <c r="N90" s="46"/>
      <c r="O90" s="46"/>
      <c r="P90" s="46"/>
    </row>
    <row r="91" spans="3:16" ht="26.25">
      <c r="C91" s="41">
        <v>45904</v>
      </c>
      <c r="D91" s="42">
        <v>405654689</v>
      </c>
      <c r="E91" s="43" t="s">
        <v>13</v>
      </c>
      <c r="F91" s="44">
        <v>32000</v>
      </c>
      <c r="G91" s="44"/>
      <c r="H91" s="44">
        <f t="shared" si="1"/>
        <v>139241043.71000004</v>
      </c>
      <c r="I91" s="48"/>
      <c r="J91" s="49"/>
      <c r="K91" s="46"/>
      <c r="L91" s="46"/>
      <c r="M91" s="46"/>
      <c r="N91" s="46"/>
      <c r="O91" s="46"/>
      <c r="P91" s="46"/>
    </row>
    <row r="92" spans="3:16" ht="31.5" customHeight="1">
      <c r="C92" s="41">
        <v>45904</v>
      </c>
      <c r="D92" s="42">
        <v>2509040085000</v>
      </c>
      <c r="E92" s="43" t="s">
        <v>31</v>
      </c>
      <c r="F92" s="44">
        <v>5000</v>
      </c>
      <c r="G92" s="44"/>
      <c r="H92" s="44">
        <f t="shared" si="1"/>
        <v>139246043.71000004</v>
      </c>
      <c r="I92" s="48"/>
      <c r="J92" s="49"/>
      <c r="K92" s="46"/>
      <c r="L92" s="46"/>
      <c r="M92" s="46"/>
      <c r="N92" s="46"/>
      <c r="O92" s="46"/>
      <c r="P92" s="46"/>
    </row>
    <row r="93" spans="3:16" ht="26.25">
      <c r="C93" s="41">
        <v>45904</v>
      </c>
      <c r="D93" s="42">
        <v>2509040085000</v>
      </c>
      <c r="E93" s="43" t="s">
        <v>31</v>
      </c>
      <c r="F93" s="44">
        <v>5000</v>
      </c>
      <c r="G93" s="44"/>
      <c r="H93" s="44">
        <f t="shared" si="1"/>
        <v>139251043.71000004</v>
      </c>
      <c r="I93" s="48"/>
      <c r="J93" s="49"/>
      <c r="K93" s="46"/>
      <c r="L93" s="46"/>
      <c r="M93" s="46"/>
      <c r="N93" s="46"/>
      <c r="O93" s="46"/>
      <c r="P93" s="46"/>
    </row>
    <row r="94" spans="3:16" ht="57" customHeight="1">
      <c r="C94" s="41">
        <v>45904</v>
      </c>
      <c r="D94" s="42">
        <v>679104</v>
      </c>
      <c r="E94" s="47" t="s">
        <v>14</v>
      </c>
      <c r="F94" s="44">
        <v>825</v>
      </c>
      <c r="G94" s="44"/>
      <c r="H94" s="44">
        <f t="shared" si="1"/>
        <v>139251868.71000004</v>
      </c>
      <c r="I94" s="48"/>
      <c r="J94" s="49"/>
      <c r="K94" s="46"/>
      <c r="L94" s="46"/>
      <c r="M94" s="46"/>
      <c r="N94" s="46"/>
      <c r="O94" s="46"/>
      <c r="P94" s="46"/>
    </row>
    <row r="95" spans="3:16" ht="52.5">
      <c r="C95" s="41">
        <v>45904</v>
      </c>
      <c r="D95" s="42" t="s">
        <v>32</v>
      </c>
      <c r="E95" s="47" t="s">
        <v>14</v>
      </c>
      <c r="F95" s="44">
        <v>1800</v>
      </c>
      <c r="G95" s="44"/>
      <c r="H95" s="44">
        <f t="shared" si="1"/>
        <v>139253668.71000004</v>
      </c>
      <c r="I95" s="48"/>
      <c r="J95" s="49"/>
      <c r="K95" s="46"/>
      <c r="L95" s="46"/>
      <c r="M95" s="46"/>
      <c r="N95" s="46"/>
      <c r="O95" s="46"/>
      <c r="P95" s="46"/>
    </row>
    <row r="96" spans="3:16" ht="52.5">
      <c r="C96" s="41">
        <v>45904</v>
      </c>
      <c r="D96" s="42">
        <v>495952</v>
      </c>
      <c r="E96" s="47" t="s">
        <v>14</v>
      </c>
      <c r="F96" s="44">
        <v>1050</v>
      </c>
      <c r="G96" s="44"/>
      <c r="H96" s="44">
        <f t="shared" si="1"/>
        <v>139254718.71000004</v>
      </c>
      <c r="I96" s="48"/>
      <c r="J96" s="49"/>
      <c r="K96" s="46"/>
      <c r="L96" s="46"/>
      <c r="M96" s="46"/>
      <c r="N96" s="46"/>
      <c r="O96" s="46"/>
      <c r="P96" s="46"/>
    </row>
    <row r="97" spans="3:16" ht="26.25">
      <c r="C97" s="41">
        <v>45905</v>
      </c>
      <c r="D97" s="50" t="s">
        <v>33</v>
      </c>
      <c r="E97" s="43" t="s">
        <v>34</v>
      </c>
      <c r="F97" s="44"/>
      <c r="G97" s="44">
        <v>3500</v>
      </c>
      <c r="H97" s="44">
        <f t="shared" si="1"/>
        <v>139251218.71000004</v>
      </c>
      <c r="I97" s="48"/>
      <c r="J97" s="49"/>
      <c r="K97" s="46"/>
      <c r="L97" s="46"/>
      <c r="M97" s="46"/>
      <c r="N97" s="46"/>
      <c r="O97" s="46"/>
      <c r="P97" s="46"/>
    </row>
    <row r="98" spans="3:16" ht="52.5">
      <c r="C98" s="41">
        <v>45905</v>
      </c>
      <c r="D98" s="50" t="s">
        <v>35</v>
      </c>
      <c r="E98" s="43" t="s">
        <v>36</v>
      </c>
      <c r="F98" s="44"/>
      <c r="G98" s="51">
        <v>189.16</v>
      </c>
      <c r="H98" s="44">
        <f t="shared" si="1"/>
        <v>139251029.55000004</v>
      </c>
      <c r="I98" s="48"/>
      <c r="J98" s="49"/>
      <c r="K98" s="46"/>
      <c r="L98" s="46"/>
      <c r="M98" s="46"/>
      <c r="N98" s="46"/>
      <c r="O98" s="46"/>
      <c r="P98" s="46"/>
    </row>
    <row r="99" spans="3:16" ht="86.25" customHeight="1">
      <c r="C99" s="41">
        <v>45905</v>
      </c>
      <c r="D99" s="50" t="s">
        <v>37</v>
      </c>
      <c r="E99" s="43" t="s">
        <v>38</v>
      </c>
      <c r="F99" s="44"/>
      <c r="G99" s="53">
        <v>14975</v>
      </c>
      <c r="H99" s="44">
        <f t="shared" si="1"/>
        <v>139236054.55000004</v>
      </c>
      <c r="I99" s="48"/>
      <c r="J99" s="49"/>
      <c r="K99" s="46"/>
      <c r="L99" s="46"/>
      <c r="M99" s="46"/>
      <c r="N99" s="46"/>
      <c r="O99" s="46"/>
      <c r="P99" s="46"/>
    </row>
    <row r="100" spans="3:16" ht="51.75" customHeight="1">
      <c r="C100" s="41">
        <v>45905</v>
      </c>
      <c r="D100" s="50" t="s">
        <v>39</v>
      </c>
      <c r="E100" s="43" t="s">
        <v>40</v>
      </c>
      <c r="F100" s="44"/>
      <c r="G100" s="53">
        <v>5923.5</v>
      </c>
      <c r="H100" s="44">
        <f t="shared" si="1"/>
        <v>139230131.05000004</v>
      </c>
      <c r="I100" s="48"/>
      <c r="J100" s="49"/>
      <c r="K100" s="46"/>
      <c r="L100" s="46"/>
      <c r="M100" s="46"/>
      <c r="N100" s="46"/>
      <c r="O100" s="46"/>
      <c r="P100" s="46"/>
    </row>
    <row r="101" spans="3:16" ht="52.5">
      <c r="C101" s="41">
        <v>45905</v>
      </c>
      <c r="D101" s="50" t="s">
        <v>41</v>
      </c>
      <c r="E101" s="43" t="s">
        <v>42</v>
      </c>
      <c r="F101" s="44"/>
      <c r="G101" s="53">
        <v>22033.9</v>
      </c>
      <c r="H101" s="44">
        <f t="shared" si="1"/>
        <v>139208097.15000004</v>
      </c>
      <c r="I101" s="48"/>
      <c r="J101" s="49"/>
      <c r="K101" s="46"/>
      <c r="L101" s="46"/>
      <c r="M101" s="46"/>
      <c r="N101" s="46"/>
      <c r="O101" s="46"/>
      <c r="P101" s="46"/>
    </row>
    <row r="102" spans="3:16" ht="83.25" customHeight="1">
      <c r="C102" s="41">
        <v>45905</v>
      </c>
      <c r="D102" s="50" t="s">
        <v>43</v>
      </c>
      <c r="E102" s="43" t="s">
        <v>44</v>
      </c>
      <c r="F102" s="44"/>
      <c r="G102" s="51">
        <v>1072.04</v>
      </c>
      <c r="H102" s="44">
        <f t="shared" si="1"/>
        <v>139207025.11000004</v>
      </c>
      <c r="I102" s="48"/>
      <c r="J102" s="49"/>
      <c r="K102" s="46"/>
      <c r="L102" s="46"/>
      <c r="M102" s="46"/>
      <c r="N102" s="46"/>
      <c r="O102" s="46"/>
      <c r="P102" s="46"/>
    </row>
    <row r="103" spans="3:16" ht="69" customHeight="1">
      <c r="C103" s="41">
        <v>45905</v>
      </c>
      <c r="D103" s="50" t="s">
        <v>45</v>
      </c>
      <c r="E103" s="43" t="s">
        <v>46</v>
      </c>
      <c r="F103" s="44"/>
      <c r="G103" s="53">
        <v>10608</v>
      </c>
      <c r="H103" s="44">
        <f t="shared" si="1"/>
        <v>139196417.11000004</v>
      </c>
      <c r="I103" s="48"/>
      <c r="J103" s="49"/>
      <c r="K103" s="46"/>
      <c r="L103" s="46"/>
      <c r="M103" s="46"/>
      <c r="N103" s="46"/>
      <c r="O103" s="46"/>
      <c r="P103" s="46"/>
    </row>
    <row r="104" spans="3:16" ht="100.5" customHeight="1">
      <c r="C104" s="41">
        <v>45905</v>
      </c>
      <c r="D104" s="50" t="s">
        <v>37</v>
      </c>
      <c r="E104" s="43" t="s">
        <v>47</v>
      </c>
      <c r="F104" s="44"/>
      <c r="G104" s="53">
        <v>338435</v>
      </c>
      <c r="H104" s="44">
        <f t="shared" si="1"/>
        <v>138857982.11000004</v>
      </c>
      <c r="I104" s="48"/>
      <c r="J104" s="49"/>
      <c r="K104" s="46"/>
      <c r="L104" s="46"/>
      <c r="M104" s="46"/>
      <c r="N104" s="46"/>
      <c r="O104" s="46"/>
      <c r="P104" s="46"/>
    </row>
    <row r="105" spans="3:16" ht="52.5">
      <c r="C105" s="41">
        <v>45905</v>
      </c>
      <c r="D105" s="50" t="s">
        <v>39</v>
      </c>
      <c r="E105" s="43" t="s">
        <v>48</v>
      </c>
      <c r="F105" s="44"/>
      <c r="G105" s="53">
        <v>133871.1</v>
      </c>
      <c r="H105" s="44">
        <f t="shared" si="1"/>
        <v>138724111.01000005</v>
      </c>
      <c r="I105" s="48"/>
      <c r="J105" s="49"/>
      <c r="K105" s="46"/>
      <c r="L105" s="46"/>
      <c r="M105" s="46"/>
      <c r="N105" s="46"/>
      <c r="O105" s="46"/>
      <c r="P105" s="46"/>
    </row>
    <row r="106" spans="3:16" ht="52.5">
      <c r="C106" s="41">
        <v>45905</v>
      </c>
      <c r="D106" s="50" t="s">
        <v>35</v>
      </c>
      <c r="E106" s="43" t="s">
        <v>49</v>
      </c>
      <c r="F106" s="44"/>
      <c r="G106" s="51">
        <v>4274.95</v>
      </c>
      <c r="H106" s="44">
        <f t="shared" si="1"/>
        <v>138719836.06000006</v>
      </c>
      <c r="I106" s="48"/>
      <c r="J106" s="49"/>
      <c r="K106" s="46"/>
      <c r="L106" s="46"/>
      <c r="M106" s="46"/>
      <c r="N106" s="46"/>
      <c r="O106" s="46"/>
      <c r="P106" s="46"/>
    </row>
    <row r="107" spans="3:16" ht="52.5">
      <c r="C107" s="41">
        <v>45905</v>
      </c>
      <c r="D107" s="50" t="s">
        <v>41</v>
      </c>
      <c r="E107" s="43" t="s">
        <v>50</v>
      </c>
      <c r="F107" s="44"/>
      <c r="G107" s="53">
        <v>227966.1</v>
      </c>
      <c r="H107" s="44">
        <f t="shared" si="1"/>
        <v>138491869.96000007</v>
      </c>
      <c r="I107" s="48"/>
      <c r="J107" s="49"/>
      <c r="K107" s="46"/>
      <c r="L107" s="46"/>
      <c r="M107" s="46"/>
      <c r="N107" s="46"/>
      <c r="O107" s="46"/>
      <c r="P107" s="46"/>
    </row>
    <row r="108" spans="3:16" ht="52.5">
      <c r="C108" s="41">
        <v>45905</v>
      </c>
      <c r="D108" s="50" t="s">
        <v>51</v>
      </c>
      <c r="E108" s="43" t="s">
        <v>52</v>
      </c>
      <c r="F108" s="44"/>
      <c r="G108" s="53">
        <v>4323402</v>
      </c>
      <c r="H108" s="44">
        <f t="shared" si="1"/>
        <v>134168467.96000007</v>
      </c>
      <c r="I108" s="48"/>
      <c r="J108" s="49"/>
      <c r="K108" s="46"/>
      <c r="L108" s="46"/>
      <c r="M108" s="46"/>
      <c r="N108" s="46"/>
      <c r="O108" s="46"/>
      <c r="P108" s="46"/>
    </row>
    <row r="109" spans="3:16" ht="67.5" customHeight="1">
      <c r="C109" s="41">
        <v>45905</v>
      </c>
      <c r="D109" s="50" t="s">
        <v>43</v>
      </c>
      <c r="E109" s="43" t="s">
        <v>53</v>
      </c>
      <c r="F109" s="44"/>
      <c r="G109" s="51">
        <v>24228</v>
      </c>
      <c r="H109" s="44">
        <f t="shared" si="1"/>
        <v>134144239.96000007</v>
      </c>
      <c r="I109" s="48"/>
      <c r="J109" s="49"/>
      <c r="K109" s="46"/>
      <c r="L109" s="46"/>
      <c r="M109" s="46"/>
      <c r="N109" s="46"/>
      <c r="O109" s="46"/>
      <c r="P109" s="46"/>
    </row>
    <row r="110" spans="3:16" ht="63" customHeight="1">
      <c r="C110" s="41">
        <v>45905</v>
      </c>
      <c r="D110" s="50" t="s">
        <v>45</v>
      </c>
      <c r="E110" s="43" t="s">
        <v>54</v>
      </c>
      <c r="F110" s="44"/>
      <c r="G110" s="53">
        <v>109752</v>
      </c>
      <c r="H110" s="44">
        <f t="shared" si="1"/>
        <v>134034487.96000007</v>
      </c>
      <c r="I110" s="48"/>
      <c r="J110" s="49"/>
      <c r="K110" s="46"/>
      <c r="L110" s="46"/>
      <c r="M110" s="46"/>
      <c r="N110" s="46"/>
      <c r="O110" s="46"/>
      <c r="P110" s="46"/>
    </row>
    <row r="111" spans="3:16" ht="61.5" customHeight="1">
      <c r="C111" s="41">
        <v>45905</v>
      </c>
      <c r="D111" s="50" t="s">
        <v>55</v>
      </c>
      <c r="E111" s="43" t="s">
        <v>56</v>
      </c>
      <c r="F111" s="44"/>
      <c r="G111" s="53">
        <v>18313.599999999999</v>
      </c>
      <c r="H111" s="44">
        <f t="shared" si="1"/>
        <v>134016174.36000007</v>
      </c>
      <c r="I111" s="48"/>
      <c r="J111" s="49"/>
      <c r="K111" s="46"/>
      <c r="L111" s="46"/>
      <c r="M111" s="46"/>
      <c r="N111" s="46"/>
      <c r="O111" s="46"/>
      <c r="P111" s="46"/>
    </row>
    <row r="112" spans="3:16" ht="60" customHeight="1">
      <c r="C112" s="41">
        <v>45905</v>
      </c>
      <c r="D112" s="50" t="s">
        <v>57</v>
      </c>
      <c r="E112" s="43" t="s">
        <v>58</v>
      </c>
      <c r="F112" s="44"/>
      <c r="G112" s="51">
        <v>23799.99</v>
      </c>
      <c r="H112" s="44">
        <f t="shared" si="1"/>
        <v>133992374.37000008</v>
      </c>
      <c r="I112" s="48"/>
      <c r="J112" s="49"/>
      <c r="K112" s="46"/>
      <c r="L112" s="46"/>
      <c r="M112" s="46"/>
      <c r="N112" s="46"/>
      <c r="O112" s="46"/>
      <c r="P112" s="46"/>
    </row>
    <row r="113" spans="3:16" ht="26.25">
      <c r="C113" s="41">
        <v>45905</v>
      </c>
      <c r="D113" s="42">
        <v>452400470184</v>
      </c>
      <c r="E113" s="43" t="s">
        <v>13</v>
      </c>
      <c r="F113" s="44">
        <v>14550</v>
      </c>
      <c r="G113" s="44"/>
      <c r="H113" s="44">
        <f t="shared" si="1"/>
        <v>134006924.37000008</v>
      </c>
      <c r="I113" s="48"/>
      <c r="J113" s="49"/>
      <c r="K113" s="46"/>
      <c r="L113" s="46"/>
      <c r="M113" s="46"/>
      <c r="N113" s="46"/>
      <c r="O113" s="46"/>
      <c r="P113" s="46"/>
    </row>
    <row r="114" spans="3:16" ht="26.25">
      <c r="C114" s="41">
        <v>45905</v>
      </c>
      <c r="D114" s="42">
        <v>452400545239</v>
      </c>
      <c r="E114" s="43" t="s">
        <v>13</v>
      </c>
      <c r="F114" s="44">
        <v>138340</v>
      </c>
      <c r="G114" s="44"/>
      <c r="H114" s="44">
        <f t="shared" si="1"/>
        <v>134145264.37000008</v>
      </c>
      <c r="I114" s="48"/>
      <c r="J114" s="49"/>
      <c r="K114" s="46"/>
      <c r="L114" s="46"/>
      <c r="M114" s="46"/>
      <c r="N114" s="46"/>
      <c r="O114" s="46"/>
      <c r="P114" s="46"/>
    </row>
    <row r="115" spans="3:16" ht="26.25">
      <c r="C115" s="41">
        <v>45905</v>
      </c>
      <c r="D115" s="42">
        <v>452400545263</v>
      </c>
      <c r="E115" s="43" t="s">
        <v>13</v>
      </c>
      <c r="F115" s="44">
        <v>14000</v>
      </c>
      <c r="G115" s="44"/>
      <c r="H115" s="44">
        <f t="shared" si="1"/>
        <v>134159264.37000008</v>
      </c>
      <c r="I115" s="48"/>
      <c r="J115" s="49"/>
      <c r="K115" s="46"/>
      <c r="L115" s="46"/>
      <c r="M115" s="46"/>
      <c r="N115" s="46"/>
      <c r="O115" s="46"/>
      <c r="P115" s="46"/>
    </row>
    <row r="116" spans="3:16" ht="26.25">
      <c r="C116" s="41">
        <v>45905</v>
      </c>
      <c r="D116" s="42">
        <v>924007346</v>
      </c>
      <c r="E116" s="43" t="s">
        <v>13</v>
      </c>
      <c r="F116" s="44">
        <v>1750</v>
      </c>
      <c r="G116" s="44"/>
      <c r="H116" s="44">
        <f t="shared" si="1"/>
        <v>134161014.37000008</v>
      </c>
      <c r="I116" s="48"/>
      <c r="J116" s="49"/>
      <c r="K116" s="46"/>
      <c r="L116" s="46"/>
      <c r="M116" s="46"/>
      <c r="N116" s="46"/>
      <c r="O116" s="46"/>
      <c r="P116" s="46"/>
    </row>
    <row r="117" spans="3:16" ht="26.25">
      <c r="C117" s="41">
        <v>45905</v>
      </c>
      <c r="D117" s="42">
        <v>240073732</v>
      </c>
      <c r="E117" s="43" t="s">
        <v>13</v>
      </c>
      <c r="F117" s="44">
        <v>8000</v>
      </c>
      <c r="G117" s="44"/>
      <c r="H117" s="44">
        <f t="shared" si="1"/>
        <v>134169014.37000008</v>
      </c>
      <c r="I117" s="48"/>
      <c r="J117" s="49"/>
      <c r="K117" s="46"/>
      <c r="L117" s="46"/>
      <c r="M117" s="46"/>
      <c r="N117" s="46"/>
      <c r="O117" s="46"/>
      <c r="P117" s="46"/>
    </row>
    <row r="118" spans="3:16" ht="26.25">
      <c r="C118" s="41">
        <v>45905</v>
      </c>
      <c r="D118" s="42">
        <v>452400430006</v>
      </c>
      <c r="E118" s="43" t="s">
        <v>13</v>
      </c>
      <c r="F118" s="44">
        <v>2180</v>
      </c>
      <c r="G118" s="44"/>
      <c r="H118" s="44">
        <f t="shared" si="1"/>
        <v>134171194.37000008</v>
      </c>
      <c r="I118" s="48"/>
      <c r="J118" s="49"/>
      <c r="K118" s="46"/>
      <c r="L118" s="46"/>
      <c r="M118" s="46"/>
      <c r="N118" s="46"/>
      <c r="O118" s="46"/>
      <c r="P118" s="46"/>
    </row>
    <row r="119" spans="3:16" ht="26.25">
      <c r="C119" s="41">
        <v>45905</v>
      </c>
      <c r="D119" s="42">
        <v>2730070384</v>
      </c>
      <c r="E119" s="43" t="s">
        <v>13</v>
      </c>
      <c r="F119" s="44">
        <v>8000</v>
      </c>
      <c r="G119" s="44"/>
      <c r="H119" s="44">
        <f t="shared" si="1"/>
        <v>134179194.37000008</v>
      </c>
      <c r="I119" s="48"/>
      <c r="J119" s="49"/>
      <c r="K119" s="46"/>
      <c r="L119" s="46"/>
      <c r="M119" s="46"/>
      <c r="N119" s="46"/>
      <c r="O119" s="46"/>
      <c r="P119" s="46"/>
    </row>
    <row r="120" spans="3:16" ht="26.25">
      <c r="C120" s="41">
        <v>45905</v>
      </c>
      <c r="D120" s="42">
        <v>452400548522</v>
      </c>
      <c r="E120" s="43" t="s">
        <v>13</v>
      </c>
      <c r="F120" s="44">
        <v>26550</v>
      </c>
      <c r="G120" s="44"/>
      <c r="H120" s="44">
        <f t="shared" si="1"/>
        <v>134205744.37000008</v>
      </c>
      <c r="I120" s="48"/>
      <c r="J120" s="49"/>
      <c r="K120" s="46"/>
      <c r="L120" s="46"/>
      <c r="M120" s="46"/>
      <c r="N120" s="46"/>
      <c r="O120" s="46"/>
      <c r="P120" s="46"/>
    </row>
    <row r="121" spans="3:16" ht="32.25" customHeight="1">
      <c r="C121" s="41">
        <v>45905</v>
      </c>
      <c r="D121" s="42">
        <v>452400548558</v>
      </c>
      <c r="E121" s="43" t="s">
        <v>13</v>
      </c>
      <c r="F121" s="44">
        <v>3000</v>
      </c>
      <c r="G121" s="44"/>
      <c r="H121" s="44">
        <f t="shared" si="1"/>
        <v>134208744.37000008</v>
      </c>
      <c r="I121" s="48"/>
      <c r="J121" s="49"/>
      <c r="K121" s="46"/>
      <c r="L121" s="46"/>
      <c r="M121" s="46"/>
      <c r="N121" s="46"/>
      <c r="O121" s="46"/>
      <c r="P121" s="46"/>
    </row>
    <row r="122" spans="3:16" ht="26.25">
      <c r="C122" s="41">
        <v>45905</v>
      </c>
      <c r="D122" s="42">
        <v>5180010466</v>
      </c>
      <c r="E122" s="43" t="s">
        <v>13</v>
      </c>
      <c r="F122" s="44">
        <v>15000</v>
      </c>
      <c r="G122" s="44"/>
      <c r="H122" s="44">
        <f t="shared" si="1"/>
        <v>134223744.37000006</v>
      </c>
      <c r="I122" s="48"/>
      <c r="J122" s="49"/>
      <c r="K122" s="46"/>
      <c r="L122" s="46"/>
      <c r="M122" s="46"/>
      <c r="N122" s="46"/>
      <c r="O122" s="46"/>
      <c r="P122" s="46"/>
    </row>
    <row r="123" spans="3:16" ht="26.25">
      <c r="C123" s="41">
        <v>45905</v>
      </c>
      <c r="D123" s="42">
        <v>405720791</v>
      </c>
      <c r="E123" s="43" t="s">
        <v>13</v>
      </c>
      <c r="F123" s="44">
        <v>28500</v>
      </c>
      <c r="G123" s="44"/>
      <c r="H123" s="44">
        <f t="shared" si="1"/>
        <v>134252244.37000006</v>
      </c>
      <c r="I123" s="48"/>
      <c r="J123" s="49"/>
      <c r="K123" s="46"/>
      <c r="L123" s="46"/>
      <c r="M123" s="46"/>
      <c r="N123" s="46"/>
      <c r="O123" s="46"/>
      <c r="P123" s="46"/>
    </row>
    <row r="124" spans="3:16" ht="33.75" customHeight="1">
      <c r="C124" s="41">
        <v>45905</v>
      </c>
      <c r="D124" s="42">
        <v>405725100</v>
      </c>
      <c r="E124" s="43" t="s">
        <v>13</v>
      </c>
      <c r="F124" s="44">
        <v>8000.09</v>
      </c>
      <c r="G124" s="44"/>
      <c r="H124" s="44">
        <f t="shared" si="1"/>
        <v>134260244.46000007</v>
      </c>
      <c r="I124" s="48"/>
      <c r="J124" s="49"/>
      <c r="K124" s="46"/>
      <c r="L124" s="46"/>
      <c r="M124" s="46"/>
      <c r="N124" s="46"/>
      <c r="O124" s="46"/>
      <c r="P124" s="46"/>
    </row>
    <row r="125" spans="3:16" ht="26.25">
      <c r="C125" s="41">
        <v>45905</v>
      </c>
      <c r="D125" s="42">
        <v>3580020537</v>
      </c>
      <c r="E125" s="43" t="s">
        <v>13</v>
      </c>
      <c r="F125" s="44">
        <v>5950</v>
      </c>
      <c r="G125" s="44"/>
      <c r="H125" s="44">
        <f t="shared" si="1"/>
        <v>134266194.46000007</v>
      </c>
      <c r="I125" s="48"/>
      <c r="J125" s="49"/>
      <c r="K125" s="46"/>
      <c r="L125" s="46"/>
      <c r="M125" s="46"/>
      <c r="N125" s="46"/>
      <c r="O125" s="46"/>
      <c r="P125" s="46"/>
    </row>
    <row r="126" spans="3:16" ht="27.75" customHeight="1">
      <c r="C126" s="41">
        <v>45905</v>
      </c>
      <c r="D126" s="42">
        <v>405735682</v>
      </c>
      <c r="E126" s="43" t="s">
        <v>13</v>
      </c>
      <c r="F126" s="44">
        <v>8000</v>
      </c>
      <c r="G126" s="44"/>
      <c r="H126" s="44">
        <f t="shared" si="1"/>
        <v>134274194.46000007</v>
      </c>
      <c r="I126" s="48"/>
      <c r="J126" s="49"/>
      <c r="K126" s="46"/>
      <c r="L126" s="46"/>
      <c r="M126" s="46"/>
      <c r="N126" s="46"/>
      <c r="O126" s="46"/>
      <c r="P126" s="46"/>
    </row>
    <row r="127" spans="3:16" ht="52.5">
      <c r="C127" s="41">
        <v>45905</v>
      </c>
      <c r="D127" s="42">
        <v>3831</v>
      </c>
      <c r="E127" s="47" t="s">
        <v>14</v>
      </c>
      <c r="F127" s="44">
        <v>675</v>
      </c>
      <c r="G127" s="44"/>
      <c r="H127" s="44">
        <f t="shared" si="1"/>
        <v>134274869.46000007</v>
      </c>
      <c r="I127" s="48"/>
      <c r="J127" s="49"/>
      <c r="K127" s="46"/>
      <c r="L127" s="46"/>
      <c r="M127" s="46"/>
      <c r="N127" s="46"/>
      <c r="O127" s="46"/>
      <c r="P127" s="46"/>
    </row>
    <row r="128" spans="3:16" ht="52.5">
      <c r="C128" s="41">
        <v>45905</v>
      </c>
      <c r="D128" s="42">
        <v>153010</v>
      </c>
      <c r="E128" s="47" t="s">
        <v>14</v>
      </c>
      <c r="F128" s="44">
        <v>750</v>
      </c>
      <c r="G128" s="44"/>
      <c r="H128" s="44">
        <f t="shared" si="1"/>
        <v>134275619.46000007</v>
      </c>
      <c r="I128" s="48"/>
      <c r="J128" s="49"/>
      <c r="K128" s="46"/>
      <c r="L128" s="46"/>
      <c r="M128" s="46"/>
      <c r="N128" s="46"/>
      <c r="O128" s="46"/>
      <c r="P128" s="46"/>
    </row>
    <row r="129" spans="3:16" ht="52.5">
      <c r="C129" s="41">
        <v>45905</v>
      </c>
      <c r="D129" s="42">
        <v>551839</v>
      </c>
      <c r="E129" s="47" t="s">
        <v>14</v>
      </c>
      <c r="F129" s="44">
        <v>2625</v>
      </c>
      <c r="G129" s="44"/>
      <c r="H129" s="44">
        <f t="shared" si="1"/>
        <v>134278244.46000007</v>
      </c>
      <c r="I129" s="48"/>
      <c r="J129" s="49"/>
      <c r="K129" s="46"/>
      <c r="L129" s="46"/>
      <c r="M129" s="46"/>
      <c r="N129" s="46"/>
      <c r="O129" s="46"/>
      <c r="P129" s="46"/>
    </row>
    <row r="130" spans="3:16" ht="62.25" customHeight="1">
      <c r="C130" s="41">
        <v>45906</v>
      </c>
      <c r="D130" s="42">
        <v>25997</v>
      </c>
      <c r="E130" s="47" t="s">
        <v>14</v>
      </c>
      <c r="F130" s="44">
        <v>825</v>
      </c>
      <c r="G130" s="44"/>
      <c r="H130" s="44">
        <f t="shared" si="1"/>
        <v>134279069.46000007</v>
      </c>
      <c r="I130" s="48"/>
      <c r="J130" s="49"/>
      <c r="K130" s="46"/>
      <c r="L130" s="46"/>
      <c r="M130" s="46"/>
      <c r="N130" s="46"/>
      <c r="O130" s="46"/>
      <c r="P130" s="46"/>
    </row>
    <row r="131" spans="3:16" ht="62.25" customHeight="1">
      <c r="C131" s="41">
        <v>45907</v>
      </c>
      <c r="D131" s="42">
        <v>425244</v>
      </c>
      <c r="E131" s="47" t="s">
        <v>14</v>
      </c>
      <c r="F131" s="44">
        <v>825</v>
      </c>
      <c r="G131" s="44"/>
      <c r="H131" s="44">
        <f t="shared" si="1"/>
        <v>134279894.46000007</v>
      </c>
      <c r="I131" s="48"/>
      <c r="J131" s="49"/>
      <c r="K131" s="46"/>
      <c r="L131" s="46"/>
      <c r="M131" s="46"/>
      <c r="N131" s="46"/>
      <c r="O131" s="46"/>
      <c r="P131" s="46"/>
    </row>
    <row r="132" spans="3:16" ht="32.25" customHeight="1">
      <c r="C132" s="41">
        <v>45908</v>
      </c>
      <c r="D132" s="42">
        <v>452400470196</v>
      </c>
      <c r="E132" s="43" t="s">
        <v>13</v>
      </c>
      <c r="F132" s="44">
        <v>51895</v>
      </c>
      <c r="G132" s="44"/>
      <c r="H132" s="44">
        <f t="shared" si="1"/>
        <v>134331789.46000007</v>
      </c>
      <c r="I132" s="48"/>
      <c r="J132" s="49"/>
      <c r="K132" s="46"/>
      <c r="L132" s="46"/>
      <c r="M132" s="46"/>
      <c r="N132" s="46"/>
      <c r="O132" s="46"/>
      <c r="P132" s="46"/>
    </row>
    <row r="133" spans="3:16" ht="25.5" customHeight="1">
      <c r="C133" s="41">
        <v>45908</v>
      </c>
      <c r="D133" s="42">
        <v>924008845</v>
      </c>
      <c r="E133" s="43" t="s">
        <v>13</v>
      </c>
      <c r="F133" s="44">
        <v>18200</v>
      </c>
      <c r="G133" s="44"/>
      <c r="H133" s="44">
        <f t="shared" si="1"/>
        <v>134349989.46000007</v>
      </c>
      <c r="I133" s="48"/>
      <c r="J133" s="49"/>
      <c r="K133" s="46"/>
      <c r="L133" s="46"/>
      <c r="M133" s="46"/>
      <c r="N133" s="46"/>
      <c r="O133" s="46"/>
      <c r="P133" s="46"/>
    </row>
    <row r="134" spans="3:16" ht="26.25" customHeight="1">
      <c r="C134" s="41">
        <v>45908</v>
      </c>
      <c r="D134" s="42">
        <v>405857237</v>
      </c>
      <c r="E134" s="43" t="s">
        <v>13</v>
      </c>
      <c r="F134" s="44">
        <v>4600</v>
      </c>
      <c r="G134" s="44"/>
      <c r="H134" s="44">
        <f t="shared" si="1"/>
        <v>134354589.46000007</v>
      </c>
      <c r="I134" s="48"/>
      <c r="J134" s="49"/>
      <c r="K134" s="46"/>
      <c r="L134" s="46"/>
      <c r="M134" s="46"/>
      <c r="N134" s="46"/>
      <c r="O134" s="46"/>
      <c r="P134" s="46"/>
    </row>
    <row r="135" spans="3:16" ht="26.25">
      <c r="C135" s="41">
        <v>45908</v>
      </c>
      <c r="D135" s="42">
        <v>240088981</v>
      </c>
      <c r="E135" s="43" t="s">
        <v>13</v>
      </c>
      <c r="F135" s="44">
        <v>8000</v>
      </c>
      <c r="G135" s="44"/>
      <c r="H135" s="44">
        <f t="shared" si="1"/>
        <v>134362589.46000007</v>
      </c>
      <c r="I135" s="48"/>
      <c r="J135" s="49"/>
      <c r="K135" s="46"/>
      <c r="L135" s="46"/>
      <c r="M135" s="46"/>
      <c r="N135" s="46"/>
      <c r="O135" s="46"/>
      <c r="P135" s="46"/>
    </row>
    <row r="136" spans="3:16" ht="26.25">
      <c r="C136" s="41">
        <v>45908</v>
      </c>
      <c r="D136" s="42">
        <v>452400544936</v>
      </c>
      <c r="E136" s="43" t="s">
        <v>13</v>
      </c>
      <c r="F136" s="44">
        <v>171000</v>
      </c>
      <c r="G136" s="44"/>
      <c r="H136" s="44">
        <f t="shared" si="1"/>
        <v>134533589.46000007</v>
      </c>
      <c r="I136" s="48"/>
      <c r="J136" s="49"/>
      <c r="K136" s="46"/>
      <c r="L136" s="46"/>
      <c r="M136" s="46"/>
      <c r="N136" s="46"/>
      <c r="O136" s="46"/>
      <c r="P136" s="46"/>
    </row>
    <row r="137" spans="3:16" ht="26.25">
      <c r="C137" s="41">
        <v>45908</v>
      </c>
      <c r="D137" s="42">
        <v>405868633</v>
      </c>
      <c r="E137" s="43" t="s">
        <v>13</v>
      </c>
      <c r="F137" s="44">
        <v>14000</v>
      </c>
      <c r="G137" s="44"/>
      <c r="H137" s="44">
        <f t="shared" si="1"/>
        <v>134547589.46000007</v>
      </c>
      <c r="I137" s="48"/>
      <c r="J137" s="49"/>
      <c r="K137" s="46"/>
      <c r="L137" s="46"/>
      <c r="M137" s="46"/>
      <c r="N137" s="46"/>
      <c r="O137" s="46"/>
      <c r="P137" s="46"/>
    </row>
    <row r="138" spans="3:16" ht="26.25">
      <c r="C138" s="41">
        <v>45908</v>
      </c>
      <c r="D138" s="42">
        <v>405871541</v>
      </c>
      <c r="E138" s="43" t="s">
        <v>13</v>
      </c>
      <c r="F138" s="44">
        <v>5000</v>
      </c>
      <c r="G138" s="44"/>
      <c r="H138" s="44">
        <f t="shared" si="1"/>
        <v>134552589.46000007</v>
      </c>
      <c r="I138" s="48"/>
      <c r="J138" s="49"/>
      <c r="K138" s="46"/>
      <c r="L138" s="46"/>
      <c r="M138" s="46"/>
      <c r="N138" s="46"/>
      <c r="O138" s="46"/>
      <c r="P138" s="46"/>
    </row>
    <row r="139" spans="3:16" ht="26.25">
      <c r="C139" s="41">
        <v>45908</v>
      </c>
      <c r="D139" s="42">
        <v>930020579</v>
      </c>
      <c r="E139" s="43" t="s">
        <v>13</v>
      </c>
      <c r="F139" s="44">
        <v>8000</v>
      </c>
      <c r="G139" s="44"/>
      <c r="H139" s="44">
        <f t="shared" si="1"/>
        <v>134560589.46000007</v>
      </c>
      <c r="I139" s="48"/>
      <c r="J139" s="49"/>
      <c r="K139" s="46"/>
      <c r="L139" s="46"/>
      <c r="M139" s="46"/>
      <c r="N139" s="46"/>
      <c r="O139" s="46"/>
      <c r="P139" s="46"/>
    </row>
    <row r="140" spans="3:16" ht="26.25">
      <c r="C140" s="41">
        <v>45908</v>
      </c>
      <c r="D140" s="42">
        <v>405884706</v>
      </c>
      <c r="E140" s="43" t="s">
        <v>13</v>
      </c>
      <c r="F140" s="44">
        <v>20000</v>
      </c>
      <c r="G140" s="44"/>
      <c r="H140" s="44">
        <f t="shared" si="1"/>
        <v>134580589.46000007</v>
      </c>
      <c r="I140" s="48"/>
      <c r="J140" s="49"/>
      <c r="K140" s="46"/>
      <c r="L140" s="46"/>
      <c r="M140" s="46"/>
      <c r="N140" s="46"/>
      <c r="O140" s="46"/>
      <c r="P140" s="46"/>
    </row>
    <row r="141" spans="3:16" ht="26.25">
      <c r="C141" s="41">
        <v>45908</v>
      </c>
      <c r="D141" s="42">
        <v>240090481</v>
      </c>
      <c r="E141" s="43" t="s">
        <v>13</v>
      </c>
      <c r="F141" s="44">
        <v>1400</v>
      </c>
      <c r="G141" s="44"/>
      <c r="H141" s="44">
        <f t="shared" si="1"/>
        <v>134581989.46000007</v>
      </c>
      <c r="I141" s="48"/>
      <c r="J141" s="49"/>
      <c r="K141" s="46"/>
      <c r="L141" s="46"/>
      <c r="M141" s="46"/>
      <c r="N141" s="46"/>
      <c r="O141" s="46"/>
      <c r="P141" s="46"/>
    </row>
    <row r="142" spans="3:16" ht="26.25">
      <c r="C142" s="41">
        <v>45908</v>
      </c>
      <c r="D142" s="42">
        <v>405890030</v>
      </c>
      <c r="E142" s="43" t="s">
        <v>13</v>
      </c>
      <c r="F142" s="44">
        <v>8000</v>
      </c>
      <c r="G142" s="44"/>
      <c r="H142" s="44">
        <f t="shared" ref="H142:H205" si="2">+H141+F142-G142</f>
        <v>134589989.46000007</v>
      </c>
      <c r="I142" s="48"/>
      <c r="J142" s="49"/>
      <c r="K142" s="46"/>
      <c r="L142" s="46"/>
      <c r="M142" s="46"/>
      <c r="N142" s="46"/>
      <c r="O142" s="46"/>
      <c r="P142" s="46"/>
    </row>
    <row r="143" spans="3:16" ht="26.25">
      <c r="C143" s="41">
        <v>45908</v>
      </c>
      <c r="D143" s="42">
        <v>405890132</v>
      </c>
      <c r="E143" s="43" t="s">
        <v>13</v>
      </c>
      <c r="F143" s="44">
        <v>700</v>
      </c>
      <c r="G143" s="44"/>
      <c r="H143" s="44">
        <f t="shared" si="2"/>
        <v>134590689.46000007</v>
      </c>
      <c r="I143" s="48"/>
      <c r="J143" s="49"/>
      <c r="K143" s="46"/>
      <c r="L143" s="46"/>
      <c r="M143" s="46"/>
      <c r="N143" s="46"/>
      <c r="O143" s="46"/>
      <c r="P143" s="46"/>
    </row>
    <row r="144" spans="3:16" ht="26.25">
      <c r="C144" s="41">
        <v>45908</v>
      </c>
      <c r="D144" s="42">
        <v>452400542041</v>
      </c>
      <c r="E144" s="43" t="s">
        <v>13</v>
      </c>
      <c r="F144" s="44">
        <v>5000</v>
      </c>
      <c r="G144" s="44"/>
      <c r="H144" s="44">
        <f t="shared" si="2"/>
        <v>134595689.46000007</v>
      </c>
      <c r="I144" s="48"/>
      <c r="J144" s="49"/>
      <c r="K144" s="46"/>
      <c r="L144" s="46"/>
      <c r="M144" s="46"/>
      <c r="N144" s="46"/>
      <c r="O144" s="46"/>
      <c r="P144" s="46"/>
    </row>
    <row r="145" spans="3:16" ht="26.25">
      <c r="C145" s="41">
        <v>45908</v>
      </c>
      <c r="D145" s="42">
        <v>452400548372</v>
      </c>
      <c r="E145" s="43" t="s">
        <v>13</v>
      </c>
      <c r="F145" s="44">
        <v>600</v>
      </c>
      <c r="G145" s="44"/>
      <c r="H145" s="44">
        <f t="shared" si="2"/>
        <v>134596289.46000007</v>
      </c>
      <c r="I145" s="48"/>
      <c r="J145" s="49"/>
      <c r="K145" s="46"/>
      <c r="L145" s="46"/>
      <c r="M145" s="46"/>
      <c r="N145" s="46"/>
      <c r="O145" s="46"/>
      <c r="P145" s="46"/>
    </row>
    <row r="146" spans="3:16" ht="26.25">
      <c r="C146" s="41">
        <v>45908</v>
      </c>
      <c r="D146" s="42">
        <v>452400542438</v>
      </c>
      <c r="E146" s="43" t="s">
        <v>13</v>
      </c>
      <c r="F146" s="44">
        <v>150</v>
      </c>
      <c r="G146" s="44"/>
      <c r="H146" s="44">
        <f t="shared" si="2"/>
        <v>134596439.46000007</v>
      </c>
      <c r="I146" s="48"/>
      <c r="J146" s="49"/>
      <c r="K146" s="46"/>
      <c r="L146" s="46"/>
      <c r="M146" s="46"/>
      <c r="N146" s="46"/>
      <c r="O146" s="46"/>
      <c r="P146" s="46"/>
    </row>
    <row r="147" spans="3:16" ht="26.25">
      <c r="C147" s="41">
        <v>45908</v>
      </c>
      <c r="D147" s="42">
        <v>5530020425</v>
      </c>
      <c r="E147" s="43" t="s">
        <v>13</v>
      </c>
      <c r="F147" s="44">
        <v>21125</v>
      </c>
      <c r="G147" s="44"/>
      <c r="H147" s="44">
        <f t="shared" si="2"/>
        <v>134617564.46000007</v>
      </c>
      <c r="I147" s="48"/>
      <c r="J147" s="49"/>
      <c r="K147" s="46"/>
      <c r="L147" s="46"/>
      <c r="M147" s="46"/>
      <c r="N147" s="46"/>
      <c r="O147" s="46"/>
      <c r="P147" s="46"/>
    </row>
    <row r="148" spans="3:16" ht="26.25">
      <c r="C148" s="41">
        <v>45908</v>
      </c>
      <c r="D148" s="42">
        <v>5530020429</v>
      </c>
      <c r="E148" s="43" t="s">
        <v>13</v>
      </c>
      <c r="F148" s="44">
        <v>366100</v>
      </c>
      <c r="G148" s="44"/>
      <c r="H148" s="44">
        <f t="shared" si="2"/>
        <v>134983664.46000007</v>
      </c>
      <c r="I148" s="48"/>
      <c r="J148" s="49"/>
      <c r="K148" s="46"/>
      <c r="L148" s="46"/>
      <c r="M148" s="46"/>
      <c r="N148" s="46"/>
      <c r="O148" s="46"/>
      <c r="P148" s="46"/>
    </row>
    <row r="149" spans="3:16" ht="26.25">
      <c r="C149" s="41">
        <v>45908</v>
      </c>
      <c r="D149" s="42">
        <v>1700070475</v>
      </c>
      <c r="E149" s="43" t="s">
        <v>13</v>
      </c>
      <c r="F149" s="44">
        <v>7000</v>
      </c>
      <c r="G149" s="44"/>
      <c r="H149" s="44">
        <f t="shared" si="2"/>
        <v>134990664.46000007</v>
      </c>
      <c r="I149" s="48"/>
      <c r="J149" s="49"/>
      <c r="K149" s="46"/>
      <c r="L149" s="46"/>
      <c r="M149" s="46"/>
      <c r="N149" s="46"/>
      <c r="O149" s="46"/>
      <c r="P149" s="46"/>
    </row>
    <row r="150" spans="3:16" ht="26.25">
      <c r="C150" s="41">
        <v>45908</v>
      </c>
      <c r="D150" s="42">
        <v>405906017</v>
      </c>
      <c r="E150" s="43" t="s">
        <v>13</v>
      </c>
      <c r="F150" s="44">
        <v>8000</v>
      </c>
      <c r="G150" s="44"/>
      <c r="H150" s="44">
        <f t="shared" si="2"/>
        <v>134998664.46000007</v>
      </c>
      <c r="I150" s="48"/>
      <c r="J150" s="49"/>
      <c r="K150" s="46"/>
      <c r="L150" s="46"/>
      <c r="M150" s="46"/>
      <c r="N150" s="46"/>
      <c r="O150" s="46"/>
      <c r="P150" s="46"/>
    </row>
    <row r="151" spans="3:16" ht="26.25">
      <c r="C151" s="41">
        <v>45908</v>
      </c>
      <c r="D151" s="42">
        <v>4524000039697</v>
      </c>
      <c r="E151" s="43" t="s">
        <v>31</v>
      </c>
      <c r="F151" s="44">
        <v>151838.19</v>
      </c>
      <c r="G151" s="44"/>
      <c r="H151" s="44">
        <f t="shared" si="2"/>
        <v>135150502.65000007</v>
      </c>
      <c r="I151" s="48"/>
      <c r="J151" s="49"/>
      <c r="K151" s="46"/>
      <c r="L151" s="46"/>
      <c r="M151" s="46"/>
      <c r="N151" s="46"/>
      <c r="O151" s="46"/>
      <c r="P151" s="46"/>
    </row>
    <row r="152" spans="3:16" ht="52.5">
      <c r="C152" s="41">
        <v>45908</v>
      </c>
      <c r="D152" s="42">
        <v>357752</v>
      </c>
      <c r="E152" s="47" t="s">
        <v>14</v>
      </c>
      <c r="F152" s="44">
        <v>825</v>
      </c>
      <c r="G152" s="44"/>
      <c r="H152" s="44">
        <f t="shared" si="2"/>
        <v>135151327.65000007</v>
      </c>
      <c r="I152" s="48"/>
      <c r="J152" s="49"/>
      <c r="K152" s="46"/>
      <c r="L152" s="46"/>
      <c r="M152" s="46"/>
      <c r="N152" s="46"/>
      <c r="O152" s="46"/>
      <c r="P152" s="46"/>
    </row>
    <row r="153" spans="3:16" ht="52.5">
      <c r="C153" s="41">
        <v>45908</v>
      </c>
      <c r="D153" s="42">
        <v>205141</v>
      </c>
      <c r="E153" s="47" t="s">
        <v>14</v>
      </c>
      <c r="F153" s="44">
        <v>825</v>
      </c>
      <c r="G153" s="44"/>
      <c r="H153" s="44">
        <f t="shared" si="2"/>
        <v>135152152.65000007</v>
      </c>
      <c r="I153" s="48"/>
      <c r="J153" s="49"/>
      <c r="K153" s="46"/>
      <c r="L153" s="46"/>
      <c r="M153" s="46"/>
      <c r="N153" s="46"/>
      <c r="O153" s="46"/>
      <c r="P153" s="46"/>
    </row>
    <row r="154" spans="3:16" ht="78.75">
      <c r="C154" s="41">
        <v>45909</v>
      </c>
      <c r="D154" s="50" t="s">
        <v>59</v>
      </c>
      <c r="E154" s="43" t="s">
        <v>60</v>
      </c>
      <c r="F154" s="44"/>
      <c r="G154" s="53">
        <v>2493.75</v>
      </c>
      <c r="H154" s="44">
        <f t="shared" si="2"/>
        <v>135149658.90000007</v>
      </c>
      <c r="I154" s="48"/>
      <c r="J154" s="49"/>
      <c r="K154" s="46"/>
      <c r="L154" s="46"/>
      <c r="M154" s="46"/>
      <c r="N154" s="46"/>
      <c r="O154" s="46"/>
      <c r="P154" s="46"/>
    </row>
    <row r="155" spans="3:16" ht="52.5">
      <c r="C155" s="41">
        <v>45909</v>
      </c>
      <c r="D155" s="50" t="s">
        <v>59</v>
      </c>
      <c r="E155" s="43" t="s">
        <v>61</v>
      </c>
      <c r="F155" s="44"/>
      <c r="G155" s="53">
        <v>56358.75</v>
      </c>
      <c r="H155" s="44">
        <f t="shared" si="2"/>
        <v>135093300.15000007</v>
      </c>
      <c r="I155" s="48"/>
      <c r="J155" s="49"/>
      <c r="K155" s="46"/>
      <c r="L155" s="46"/>
      <c r="M155" s="46"/>
      <c r="N155" s="46"/>
      <c r="O155" s="46"/>
      <c r="P155" s="46"/>
    </row>
    <row r="156" spans="3:16" ht="52.5">
      <c r="C156" s="41">
        <v>45909</v>
      </c>
      <c r="D156" s="50" t="s">
        <v>62</v>
      </c>
      <c r="E156" s="43" t="s">
        <v>63</v>
      </c>
      <c r="F156" s="44"/>
      <c r="G156" s="53">
        <v>757165</v>
      </c>
      <c r="H156" s="44">
        <f t="shared" si="2"/>
        <v>134336135.15000007</v>
      </c>
      <c r="I156" s="48"/>
      <c r="J156" s="49"/>
      <c r="K156" s="46"/>
      <c r="L156" s="46"/>
      <c r="M156" s="46"/>
      <c r="N156" s="46"/>
      <c r="O156" s="46"/>
      <c r="P156" s="46"/>
    </row>
    <row r="157" spans="3:16" ht="52.5">
      <c r="C157" s="41">
        <v>45909</v>
      </c>
      <c r="D157" s="50" t="s">
        <v>64</v>
      </c>
      <c r="E157" s="43" t="s">
        <v>65</v>
      </c>
      <c r="F157" s="44"/>
      <c r="G157" s="53">
        <v>275849.09000000003</v>
      </c>
      <c r="H157" s="44">
        <f t="shared" si="2"/>
        <v>134060286.06000006</v>
      </c>
      <c r="I157" s="48"/>
      <c r="J157" s="49"/>
      <c r="K157" s="46"/>
      <c r="L157" s="46"/>
      <c r="M157" s="46"/>
      <c r="N157" s="46"/>
      <c r="O157" s="46"/>
      <c r="P157" s="46"/>
    </row>
    <row r="158" spans="3:16" ht="26.25">
      <c r="C158" s="41">
        <v>45909</v>
      </c>
      <c r="D158" s="42">
        <v>452400470185</v>
      </c>
      <c r="E158" s="43" t="s">
        <v>13</v>
      </c>
      <c r="F158" s="44">
        <v>5432</v>
      </c>
      <c r="G158" s="44"/>
      <c r="H158" s="44">
        <f t="shared" si="2"/>
        <v>134065718.06000006</v>
      </c>
      <c r="I158" s="48"/>
      <c r="J158" s="49"/>
      <c r="K158" s="46"/>
      <c r="L158" s="46"/>
      <c r="M158" s="46"/>
      <c r="N158" s="46"/>
      <c r="O158" s="46"/>
      <c r="P158" s="46"/>
    </row>
    <row r="159" spans="3:16" ht="26.25">
      <c r="C159" s="41">
        <v>45909</v>
      </c>
      <c r="D159" s="42">
        <v>452400541060</v>
      </c>
      <c r="E159" s="43" t="s">
        <v>13</v>
      </c>
      <c r="F159" s="44">
        <v>220800</v>
      </c>
      <c r="G159" s="44"/>
      <c r="H159" s="44">
        <f t="shared" si="2"/>
        <v>134286518.06000006</v>
      </c>
      <c r="I159" s="48"/>
      <c r="J159" s="49"/>
      <c r="K159" s="46"/>
      <c r="L159" s="46"/>
      <c r="M159" s="46"/>
      <c r="N159" s="46"/>
      <c r="O159" s="46"/>
      <c r="P159" s="46"/>
    </row>
    <row r="160" spans="3:16" ht="26.25">
      <c r="C160" s="41">
        <v>45909</v>
      </c>
      <c r="D160" s="42">
        <v>452400544839</v>
      </c>
      <c r="E160" s="43" t="s">
        <v>13</v>
      </c>
      <c r="F160" s="44">
        <v>18118</v>
      </c>
      <c r="G160" s="44"/>
      <c r="H160" s="44">
        <f t="shared" si="2"/>
        <v>134304636.06000006</v>
      </c>
      <c r="I160" s="48"/>
      <c r="J160" s="49"/>
      <c r="K160" s="46"/>
      <c r="L160" s="46"/>
      <c r="M160" s="46"/>
      <c r="N160" s="46"/>
      <c r="O160" s="46"/>
      <c r="P160" s="46"/>
    </row>
    <row r="161" spans="3:16" ht="26.25">
      <c r="C161" s="41">
        <v>45909</v>
      </c>
      <c r="D161" s="42">
        <v>452400544959</v>
      </c>
      <c r="E161" s="43" t="s">
        <v>13</v>
      </c>
      <c r="F161" s="44">
        <v>15000</v>
      </c>
      <c r="G161" s="44"/>
      <c r="H161" s="44">
        <f t="shared" si="2"/>
        <v>134319636.06000006</v>
      </c>
      <c r="I161" s="48"/>
      <c r="J161" s="49"/>
      <c r="K161" s="46"/>
      <c r="L161" s="46"/>
      <c r="M161" s="46"/>
      <c r="N161" s="46"/>
      <c r="O161" s="46"/>
      <c r="P161" s="46"/>
    </row>
    <row r="162" spans="3:16" ht="26.25">
      <c r="C162" s="41">
        <v>45909</v>
      </c>
      <c r="D162" s="42">
        <v>452400544973</v>
      </c>
      <c r="E162" s="43" t="s">
        <v>13</v>
      </c>
      <c r="F162" s="44">
        <v>8000</v>
      </c>
      <c r="G162" s="44"/>
      <c r="H162" s="44">
        <f t="shared" si="2"/>
        <v>134327636.06000006</v>
      </c>
      <c r="I162" s="48"/>
      <c r="J162" s="49"/>
      <c r="K162" s="46"/>
      <c r="L162" s="46"/>
      <c r="M162" s="46"/>
      <c r="N162" s="46"/>
      <c r="O162" s="46"/>
      <c r="P162" s="46"/>
    </row>
    <row r="163" spans="3:16" ht="26.25">
      <c r="C163" s="41">
        <v>45909</v>
      </c>
      <c r="D163" s="42">
        <v>5480080239</v>
      </c>
      <c r="E163" s="43" t="s">
        <v>13</v>
      </c>
      <c r="F163" s="44">
        <v>2100</v>
      </c>
      <c r="G163" s="44"/>
      <c r="H163" s="44">
        <f t="shared" si="2"/>
        <v>134329736.06000006</v>
      </c>
      <c r="I163" s="48"/>
      <c r="J163" s="49"/>
      <c r="K163" s="46"/>
      <c r="L163" s="46"/>
      <c r="M163" s="46"/>
      <c r="N163" s="46"/>
      <c r="O163" s="46"/>
      <c r="P163" s="46"/>
    </row>
    <row r="164" spans="3:16" ht="26.25">
      <c r="C164" s="41">
        <v>45909</v>
      </c>
      <c r="D164" s="42">
        <v>240097671</v>
      </c>
      <c r="E164" s="43" t="s">
        <v>13</v>
      </c>
      <c r="F164" s="44">
        <v>8000</v>
      </c>
      <c r="G164" s="44"/>
      <c r="H164" s="44">
        <f t="shared" si="2"/>
        <v>134337736.06000006</v>
      </c>
      <c r="I164" s="48"/>
      <c r="J164" s="49"/>
      <c r="K164" s="46"/>
      <c r="L164" s="46"/>
      <c r="M164" s="46"/>
      <c r="N164" s="46"/>
      <c r="O164" s="46"/>
      <c r="P164" s="46"/>
    </row>
    <row r="165" spans="3:16" ht="26.25">
      <c r="C165" s="41">
        <v>45909</v>
      </c>
      <c r="D165" s="42">
        <v>240097693</v>
      </c>
      <c r="E165" s="43" t="s">
        <v>13</v>
      </c>
      <c r="F165" s="44">
        <v>8000</v>
      </c>
      <c r="G165" s="44"/>
      <c r="H165" s="44">
        <f t="shared" si="2"/>
        <v>134345736.06000006</v>
      </c>
      <c r="I165" s="48"/>
      <c r="J165" s="49"/>
      <c r="K165" s="46"/>
      <c r="L165" s="46"/>
      <c r="M165" s="46"/>
      <c r="N165" s="46"/>
      <c r="O165" s="46"/>
      <c r="P165" s="46"/>
    </row>
    <row r="166" spans="3:16" ht="26.25">
      <c r="C166" s="41">
        <v>45909</v>
      </c>
      <c r="D166" s="42">
        <v>452400540585</v>
      </c>
      <c r="E166" s="43" t="s">
        <v>13</v>
      </c>
      <c r="F166" s="44">
        <v>800</v>
      </c>
      <c r="G166" s="44"/>
      <c r="H166" s="44">
        <f t="shared" si="2"/>
        <v>134346536.06000006</v>
      </c>
      <c r="I166" s="48"/>
      <c r="J166" s="49"/>
      <c r="K166" s="46"/>
      <c r="L166" s="46"/>
      <c r="M166" s="46"/>
      <c r="N166" s="46"/>
      <c r="O166" s="46"/>
      <c r="P166" s="46"/>
    </row>
    <row r="167" spans="3:16" ht="26.25">
      <c r="C167" s="41">
        <v>45909</v>
      </c>
      <c r="D167" s="42">
        <v>452400546836</v>
      </c>
      <c r="E167" s="43" t="s">
        <v>13</v>
      </c>
      <c r="F167" s="44">
        <v>160700</v>
      </c>
      <c r="G167" s="44"/>
      <c r="H167" s="44">
        <f t="shared" si="2"/>
        <v>134507236.06000006</v>
      </c>
      <c r="I167" s="48"/>
      <c r="J167" s="49"/>
      <c r="K167" s="46"/>
      <c r="L167" s="46"/>
      <c r="M167" s="46"/>
      <c r="N167" s="46"/>
      <c r="O167" s="46"/>
      <c r="P167" s="46"/>
    </row>
    <row r="168" spans="3:16" ht="26.25">
      <c r="C168" s="41">
        <v>45909</v>
      </c>
      <c r="D168" s="42">
        <v>452400542590</v>
      </c>
      <c r="E168" s="43" t="s">
        <v>13</v>
      </c>
      <c r="F168" s="44">
        <v>9460</v>
      </c>
      <c r="G168" s="44"/>
      <c r="H168" s="44">
        <f t="shared" si="2"/>
        <v>134516696.06000006</v>
      </c>
      <c r="I168" s="48"/>
      <c r="J168" s="49"/>
      <c r="K168" s="46"/>
      <c r="L168" s="46"/>
      <c r="M168" s="46"/>
      <c r="N168" s="46"/>
      <c r="O168" s="46"/>
      <c r="P168" s="46"/>
    </row>
    <row r="169" spans="3:16" ht="26.25">
      <c r="C169" s="41">
        <v>45909</v>
      </c>
      <c r="D169" s="42">
        <v>1680020346</v>
      </c>
      <c r="E169" s="43" t="s">
        <v>13</v>
      </c>
      <c r="F169" s="44">
        <v>10000</v>
      </c>
      <c r="G169" s="44"/>
      <c r="H169" s="44">
        <f t="shared" si="2"/>
        <v>134526696.06000006</v>
      </c>
      <c r="I169" s="48"/>
      <c r="J169" s="49"/>
      <c r="K169" s="46"/>
      <c r="L169" s="46"/>
      <c r="M169" s="46"/>
      <c r="N169" s="46"/>
      <c r="O169" s="46"/>
      <c r="P169" s="46"/>
    </row>
    <row r="170" spans="3:16" ht="26.25">
      <c r="C170" s="41">
        <v>45909</v>
      </c>
      <c r="D170" s="42">
        <v>1700020562</v>
      </c>
      <c r="E170" s="43" t="s">
        <v>13</v>
      </c>
      <c r="F170" s="44">
        <v>4900</v>
      </c>
      <c r="G170" s="44"/>
      <c r="H170" s="44">
        <f t="shared" si="2"/>
        <v>134531596.06000006</v>
      </c>
      <c r="I170" s="48"/>
      <c r="J170" s="49"/>
      <c r="K170" s="46"/>
      <c r="L170" s="46"/>
      <c r="M170" s="46"/>
      <c r="N170" s="46"/>
      <c r="O170" s="46"/>
      <c r="P170" s="46"/>
    </row>
    <row r="171" spans="3:16" ht="26.25">
      <c r="C171" s="41">
        <v>45909</v>
      </c>
      <c r="D171" s="42">
        <v>240099231</v>
      </c>
      <c r="E171" s="43" t="s">
        <v>13</v>
      </c>
      <c r="F171" s="44">
        <v>675</v>
      </c>
      <c r="G171" s="44"/>
      <c r="H171" s="44">
        <f t="shared" si="2"/>
        <v>134532271.06000006</v>
      </c>
      <c r="I171" s="48"/>
      <c r="J171" s="49"/>
      <c r="K171" s="46"/>
      <c r="L171" s="46"/>
      <c r="M171" s="46"/>
      <c r="N171" s="46"/>
      <c r="O171" s="46"/>
      <c r="P171" s="46"/>
    </row>
    <row r="172" spans="3:16" ht="26.25">
      <c r="C172" s="41">
        <v>45909</v>
      </c>
      <c r="D172" s="42">
        <v>406004829</v>
      </c>
      <c r="E172" s="43" t="s">
        <v>13</v>
      </c>
      <c r="F172" s="44">
        <v>5000</v>
      </c>
      <c r="G172" s="44"/>
      <c r="H172" s="44">
        <f t="shared" si="2"/>
        <v>134537271.06000006</v>
      </c>
      <c r="I172" s="48"/>
      <c r="J172" s="49"/>
      <c r="K172" s="46"/>
      <c r="L172" s="46"/>
      <c r="M172" s="46"/>
      <c r="N172" s="46"/>
      <c r="O172" s="46"/>
      <c r="P172" s="46"/>
    </row>
    <row r="173" spans="3:16" ht="26.25">
      <c r="C173" s="41">
        <v>45909</v>
      </c>
      <c r="D173" s="42">
        <v>123864</v>
      </c>
      <c r="E173" s="54" t="s">
        <v>66</v>
      </c>
      <c r="F173" s="44">
        <v>115000</v>
      </c>
      <c r="G173" s="55"/>
      <c r="H173" s="44">
        <f t="shared" si="2"/>
        <v>134652271.06000006</v>
      </c>
      <c r="I173" s="48"/>
      <c r="J173" s="49"/>
      <c r="K173" s="46"/>
      <c r="L173" s="46"/>
      <c r="M173" s="46"/>
      <c r="N173" s="46"/>
      <c r="O173" s="46"/>
      <c r="P173" s="46"/>
    </row>
    <row r="174" spans="3:16" ht="52.5">
      <c r="C174" s="41">
        <v>45909</v>
      </c>
      <c r="D174" s="42">
        <v>864818</v>
      </c>
      <c r="E174" s="47" t="s">
        <v>14</v>
      </c>
      <c r="F174" s="44">
        <v>600</v>
      </c>
      <c r="G174" s="44"/>
      <c r="H174" s="44">
        <f t="shared" si="2"/>
        <v>134652871.06000006</v>
      </c>
      <c r="I174" s="48"/>
      <c r="J174" s="49"/>
      <c r="K174" s="46"/>
      <c r="L174" s="46"/>
      <c r="M174" s="46"/>
      <c r="N174" s="46"/>
      <c r="O174" s="46"/>
      <c r="P174" s="46"/>
    </row>
    <row r="175" spans="3:16" ht="26.25">
      <c r="C175" s="41">
        <v>45909</v>
      </c>
      <c r="D175" s="42">
        <v>123864</v>
      </c>
      <c r="E175" s="54" t="s">
        <v>66</v>
      </c>
      <c r="F175" s="44"/>
      <c r="G175" s="44">
        <v>115000</v>
      </c>
      <c r="H175" s="44">
        <f t="shared" si="2"/>
        <v>134537871.06000006</v>
      </c>
      <c r="I175" s="48"/>
      <c r="J175" s="49"/>
      <c r="K175" s="46"/>
      <c r="L175" s="46"/>
      <c r="M175" s="46"/>
      <c r="N175" s="46"/>
      <c r="O175" s="46"/>
      <c r="P175" s="46"/>
    </row>
    <row r="176" spans="3:16" ht="26.25">
      <c r="C176" s="41">
        <v>45909</v>
      </c>
      <c r="D176" s="42">
        <v>123864</v>
      </c>
      <c r="E176" s="54" t="s">
        <v>67</v>
      </c>
      <c r="F176" s="44">
        <v>115000</v>
      </c>
      <c r="G176" s="44"/>
      <c r="H176" s="44">
        <f t="shared" si="2"/>
        <v>134652871.06000006</v>
      </c>
      <c r="I176" s="48"/>
      <c r="J176" s="49"/>
      <c r="K176" s="46"/>
      <c r="L176" s="46"/>
      <c r="M176" s="46"/>
      <c r="N176" s="46"/>
      <c r="O176" s="46"/>
      <c r="P176" s="46"/>
    </row>
    <row r="177" spans="3:16" ht="26.25">
      <c r="C177" s="56">
        <v>45909</v>
      </c>
      <c r="D177" s="57">
        <v>2222</v>
      </c>
      <c r="E177" s="54" t="s">
        <v>68</v>
      </c>
      <c r="F177" s="58"/>
      <c r="G177" s="55">
        <v>1628.75</v>
      </c>
      <c r="H177" s="44">
        <f t="shared" si="2"/>
        <v>134651242.31000006</v>
      </c>
      <c r="I177" s="48"/>
      <c r="J177" s="49"/>
      <c r="K177" s="46"/>
      <c r="L177" s="46"/>
      <c r="M177" s="46"/>
      <c r="N177" s="46"/>
      <c r="O177" s="46"/>
      <c r="P177" s="46"/>
    </row>
    <row r="178" spans="3:16" ht="52.5">
      <c r="C178" s="41">
        <v>45910</v>
      </c>
      <c r="D178" s="50" t="s">
        <v>69</v>
      </c>
      <c r="E178" s="43" t="s">
        <v>70</v>
      </c>
      <c r="F178" s="44"/>
      <c r="G178" s="52">
        <v>42459.75</v>
      </c>
      <c r="H178" s="44">
        <f t="shared" si="2"/>
        <v>134608782.56000006</v>
      </c>
      <c r="I178" s="48"/>
      <c r="J178" s="49"/>
      <c r="K178" s="46"/>
      <c r="L178" s="46"/>
      <c r="M178" s="46"/>
      <c r="N178" s="46"/>
      <c r="O178" s="46"/>
      <c r="P178" s="46"/>
    </row>
    <row r="179" spans="3:16" ht="52.5">
      <c r="C179" s="41">
        <v>45910</v>
      </c>
      <c r="D179" s="50" t="s">
        <v>69</v>
      </c>
      <c r="E179" s="43" t="s">
        <v>71</v>
      </c>
      <c r="F179" s="44"/>
      <c r="G179" s="52">
        <v>1878.75</v>
      </c>
      <c r="H179" s="44">
        <f t="shared" si="2"/>
        <v>134606903.81000006</v>
      </c>
      <c r="I179" s="48"/>
      <c r="J179" s="49"/>
      <c r="K179" s="46"/>
      <c r="L179" s="46"/>
      <c r="M179" s="46"/>
      <c r="N179" s="46"/>
      <c r="O179" s="46"/>
      <c r="P179" s="46"/>
    </row>
    <row r="180" spans="3:16" ht="26.25">
      <c r="C180" s="41">
        <v>45910</v>
      </c>
      <c r="D180" s="42">
        <v>452400470189</v>
      </c>
      <c r="E180" s="43" t="s">
        <v>13</v>
      </c>
      <c r="F180" s="44">
        <v>61110</v>
      </c>
      <c r="G180" s="44"/>
      <c r="H180" s="44">
        <f t="shared" si="2"/>
        <v>134668013.81000006</v>
      </c>
      <c r="I180" s="48"/>
      <c r="J180" s="49"/>
      <c r="K180" s="46"/>
      <c r="L180" s="46"/>
      <c r="M180" s="46"/>
      <c r="N180" s="46"/>
      <c r="O180" s="46"/>
      <c r="P180" s="46"/>
    </row>
    <row r="181" spans="3:16" ht="26.25">
      <c r="C181" s="41">
        <v>45910</v>
      </c>
      <c r="D181" s="42">
        <v>452400542287</v>
      </c>
      <c r="E181" s="43" t="s">
        <v>13</v>
      </c>
      <c r="F181" s="44">
        <v>7000</v>
      </c>
      <c r="G181" s="44"/>
      <c r="H181" s="44">
        <f t="shared" si="2"/>
        <v>134675013.81000006</v>
      </c>
      <c r="I181" s="48"/>
      <c r="J181" s="49"/>
      <c r="K181" s="46"/>
      <c r="L181" s="46"/>
      <c r="M181" s="46"/>
      <c r="N181" s="46"/>
      <c r="O181" s="46"/>
      <c r="P181" s="46"/>
    </row>
    <row r="182" spans="3:16" ht="26.25">
      <c r="C182" s="41">
        <v>45910</v>
      </c>
      <c r="D182" s="42">
        <v>452400541120</v>
      </c>
      <c r="E182" s="43" t="s">
        <v>13</v>
      </c>
      <c r="F182" s="44">
        <v>9000</v>
      </c>
      <c r="G182" s="44"/>
      <c r="H182" s="44">
        <f t="shared" si="2"/>
        <v>134684013.81000006</v>
      </c>
      <c r="I182" s="48"/>
      <c r="J182" s="49"/>
      <c r="K182" s="46"/>
      <c r="L182" s="46"/>
      <c r="M182" s="46"/>
      <c r="N182" s="46"/>
      <c r="O182" s="46"/>
      <c r="P182" s="46"/>
    </row>
    <row r="183" spans="3:16" ht="26.25">
      <c r="C183" s="41">
        <v>45910</v>
      </c>
      <c r="D183" s="42">
        <v>406038840</v>
      </c>
      <c r="E183" s="43" t="s">
        <v>13</v>
      </c>
      <c r="F183" s="44">
        <v>7000</v>
      </c>
      <c r="G183" s="44"/>
      <c r="H183" s="44">
        <f t="shared" si="2"/>
        <v>134691013.81000006</v>
      </c>
      <c r="I183" s="48"/>
      <c r="J183" s="49"/>
      <c r="K183" s="46"/>
      <c r="L183" s="46"/>
      <c r="M183" s="46"/>
      <c r="N183" s="46"/>
      <c r="O183" s="46"/>
      <c r="P183" s="46"/>
    </row>
    <row r="184" spans="3:16" ht="26.25">
      <c r="C184" s="41">
        <v>45910</v>
      </c>
      <c r="D184" s="42">
        <v>452400368663</v>
      </c>
      <c r="E184" s="43" t="s">
        <v>13</v>
      </c>
      <c r="F184" s="44">
        <v>15000</v>
      </c>
      <c r="G184" s="44"/>
      <c r="H184" s="44">
        <f t="shared" si="2"/>
        <v>134706013.81000006</v>
      </c>
      <c r="I184" s="48"/>
      <c r="J184" s="49"/>
      <c r="K184" s="46"/>
      <c r="L184" s="46"/>
      <c r="M184" s="46"/>
      <c r="N184" s="46"/>
      <c r="O184" s="46"/>
      <c r="P184" s="46"/>
    </row>
    <row r="185" spans="3:16" ht="26.25">
      <c r="C185" s="41">
        <v>45910</v>
      </c>
      <c r="D185" s="42">
        <v>452400430006</v>
      </c>
      <c r="E185" s="43" t="s">
        <v>13</v>
      </c>
      <c r="F185" s="44">
        <v>750</v>
      </c>
      <c r="G185" s="44"/>
      <c r="H185" s="44">
        <f t="shared" si="2"/>
        <v>134706763.81000006</v>
      </c>
      <c r="I185" s="48"/>
      <c r="J185" s="49"/>
      <c r="K185" s="46"/>
      <c r="L185" s="46"/>
      <c r="M185" s="46"/>
      <c r="N185" s="46"/>
      <c r="O185" s="46"/>
      <c r="P185" s="46"/>
    </row>
    <row r="186" spans="3:16" ht="26.25">
      <c r="C186" s="41">
        <v>45910</v>
      </c>
      <c r="D186" s="42">
        <v>452400369793</v>
      </c>
      <c r="E186" s="43" t="s">
        <v>13</v>
      </c>
      <c r="F186" s="44">
        <v>4000</v>
      </c>
      <c r="G186" s="44"/>
      <c r="H186" s="44">
        <f t="shared" si="2"/>
        <v>134710763.81000006</v>
      </c>
      <c r="I186" s="48"/>
      <c r="J186" s="49"/>
      <c r="K186" s="46"/>
      <c r="L186" s="46"/>
      <c r="M186" s="46"/>
      <c r="N186" s="46"/>
      <c r="O186" s="46"/>
      <c r="P186" s="46"/>
    </row>
    <row r="187" spans="3:16" ht="26.25">
      <c r="C187" s="41">
        <v>45910</v>
      </c>
      <c r="D187" s="42">
        <v>5280010156</v>
      </c>
      <c r="E187" s="43" t="s">
        <v>13</v>
      </c>
      <c r="F187" s="44">
        <v>10200</v>
      </c>
      <c r="G187" s="44"/>
      <c r="H187" s="44">
        <f t="shared" si="2"/>
        <v>134720963.81000006</v>
      </c>
      <c r="I187" s="48"/>
      <c r="J187" s="49"/>
      <c r="K187" s="46"/>
      <c r="L187" s="46"/>
      <c r="M187" s="46"/>
      <c r="N187" s="46"/>
      <c r="O187" s="46"/>
      <c r="P187" s="46"/>
    </row>
    <row r="188" spans="3:16" ht="26.25">
      <c r="C188" s="41">
        <v>45910</v>
      </c>
      <c r="D188" s="42">
        <v>5280010159</v>
      </c>
      <c r="E188" s="43" t="s">
        <v>13</v>
      </c>
      <c r="F188" s="44">
        <v>23100</v>
      </c>
      <c r="G188" s="44"/>
      <c r="H188" s="44">
        <f t="shared" si="2"/>
        <v>134744063.81000006</v>
      </c>
      <c r="I188" s="48"/>
      <c r="J188" s="49"/>
      <c r="K188" s="46"/>
      <c r="L188" s="46"/>
      <c r="M188" s="46"/>
      <c r="N188" s="46"/>
      <c r="O188" s="46"/>
      <c r="P188" s="46"/>
    </row>
    <row r="189" spans="3:16" ht="26.25">
      <c r="C189" s="41">
        <v>45910</v>
      </c>
      <c r="D189" s="42">
        <v>5280010162</v>
      </c>
      <c r="E189" s="43" t="s">
        <v>13</v>
      </c>
      <c r="F189" s="44">
        <v>4500</v>
      </c>
      <c r="G189" s="44"/>
      <c r="H189" s="44">
        <f t="shared" si="2"/>
        <v>134748563.81000006</v>
      </c>
      <c r="I189" s="48"/>
      <c r="J189" s="49"/>
      <c r="K189" s="46"/>
      <c r="L189" s="46"/>
      <c r="M189" s="46"/>
      <c r="N189" s="46"/>
      <c r="O189" s="46"/>
      <c r="P189" s="46"/>
    </row>
    <row r="190" spans="3:16" ht="26.25">
      <c r="C190" s="41">
        <v>45910</v>
      </c>
      <c r="D190" s="42">
        <v>5530010295</v>
      </c>
      <c r="E190" s="43" t="s">
        <v>13</v>
      </c>
      <c r="F190" s="44">
        <v>111000</v>
      </c>
      <c r="G190" s="44"/>
      <c r="H190" s="44">
        <f t="shared" si="2"/>
        <v>134859563.81000006</v>
      </c>
      <c r="I190" s="48"/>
      <c r="J190" s="49"/>
      <c r="K190" s="46"/>
      <c r="L190" s="46"/>
      <c r="M190" s="46"/>
      <c r="N190" s="46"/>
      <c r="O190" s="46"/>
      <c r="P190" s="46"/>
    </row>
    <row r="191" spans="3:16" ht="26.25">
      <c r="C191" s="41">
        <v>45910</v>
      </c>
      <c r="D191" s="42">
        <v>5530010298</v>
      </c>
      <c r="E191" s="43" t="s">
        <v>13</v>
      </c>
      <c r="F191" s="44">
        <v>16025</v>
      </c>
      <c r="G191" s="44"/>
      <c r="H191" s="44">
        <f t="shared" si="2"/>
        <v>134875588.81000006</v>
      </c>
      <c r="I191" s="48"/>
      <c r="J191" s="49"/>
      <c r="K191" s="46"/>
      <c r="L191" s="46"/>
      <c r="M191" s="46"/>
      <c r="N191" s="46"/>
      <c r="O191" s="46"/>
      <c r="P191" s="46"/>
    </row>
    <row r="192" spans="3:16" ht="26.25">
      <c r="C192" s="41">
        <v>45910</v>
      </c>
      <c r="D192" s="42">
        <v>452400545522</v>
      </c>
      <c r="E192" s="43" t="s">
        <v>13</v>
      </c>
      <c r="F192" s="44">
        <v>460</v>
      </c>
      <c r="G192" s="44"/>
      <c r="H192" s="44">
        <f t="shared" si="2"/>
        <v>134876048.81000006</v>
      </c>
      <c r="I192" s="48"/>
      <c r="J192" s="49"/>
      <c r="K192" s="46"/>
      <c r="L192" s="46"/>
      <c r="M192" s="46"/>
      <c r="N192" s="46"/>
      <c r="O192" s="46"/>
      <c r="P192" s="46"/>
    </row>
    <row r="193" spans="3:16" ht="26.25">
      <c r="C193" s="41">
        <v>45910</v>
      </c>
      <c r="D193" s="42">
        <v>452400541207</v>
      </c>
      <c r="E193" s="43" t="s">
        <v>13</v>
      </c>
      <c r="F193" s="44">
        <v>204140</v>
      </c>
      <c r="G193" s="44"/>
      <c r="H193" s="44">
        <f t="shared" si="2"/>
        <v>135080188.81000006</v>
      </c>
      <c r="I193" s="48"/>
      <c r="J193" s="49"/>
      <c r="K193" s="46"/>
      <c r="L193" s="46"/>
      <c r="M193" s="46"/>
      <c r="N193" s="46"/>
      <c r="O193" s="46"/>
      <c r="P193" s="46"/>
    </row>
    <row r="194" spans="3:16" ht="26.25">
      <c r="C194" s="41">
        <v>45910</v>
      </c>
      <c r="D194" s="42">
        <v>924010403</v>
      </c>
      <c r="E194" s="43" t="s">
        <v>13</v>
      </c>
      <c r="F194" s="44">
        <v>8300</v>
      </c>
      <c r="G194" s="44"/>
      <c r="H194" s="44">
        <f t="shared" si="2"/>
        <v>135088488.81000006</v>
      </c>
      <c r="I194" s="48"/>
      <c r="J194" s="49"/>
      <c r="K194" s="46"/>
      <c r="L194" s="46"/>
      <c r="M194" s="46"/>
      <c r="N194" s="46"/>
      <c r="O194" s="46"/>
      <c r="P194" s="46"/>
    </row>
    <row r="195" spans="3:16" ht="26.25">
      <c r="C195" s="41">
        <v>45910</v>
      </c>
      <c r="D195" s="42">
        <v>1900060608</v>
      </c>
      <c r="E195" s="43" t="s">
        <v>13</v>
      </c>
      <c r="F195" s="44">
        <v>50000</v>
      </c>
      <c r="G195" s="44"/>
      <c r="H195" s="44">
        <f t="shared" si="2"/>
        <v>135138488.81000006</v>
      </c>
      <c r="I195" s="48"/>
      <c r="J195" s="49"/>
      <c r="K195" s="46"/>
      <c r="L195" s="46"/>
      <c r="M195" s="46"/>
      <c r="N195" s="46"/>
      <c r="O195" s="46"/>
      <c r="P195" s="46"/>
    </row>
    <row r="196" spans="3:16" ht="26.25">
      <c r="C196" s="41">
        <v>45910</v>
      </c>
      <c r="D196" s="42">
        <v>406072150</v>
      </c>
      <c r="E196" s="43" t="s">
        <v>13</v>
      </c>
      <c r="F196" s="44">
        <v>51100</v>
      </c>
      <c r="G196" s="44"/>
      <c r="H196" s="44">
        <f t="shared" si="2"/>
        <v>135189588.81000006</v>
      </c>
      <c r="I196" s="48"/>
      <c r="J196" s="49"/>
      <c r="K196" s="46"/>
      <c r="L196" s="46"/>
      <c r="M196" s="46"/>
      <c r="N196" s="46"/>
      <c r="O196" s="46"/>
      <c r="P196" s="46"/>
    </row>
    <row r="197" spans="3:16" ht="26.25">
      <c r="C197" s="41">
        <v>45910</v>
      </c>
      <c r="D197" s="42">
        <v>40605845157</v>
      </c>
      <c r="E197" s="43" t="s">
        <v>31</v>
      </c>
      <c r="F197" s="44">
        <v>5000</v>
      </c>
      <c r="G197" s="44"/>
      <c r="H197" s="44">
        <f t="shared" si="2"/>
        <v>135194588.81000006</v>
      </c>
      <c r="I197" s="48"/>
      <c r="J197" s="49"/>
      <c r="K197" s="46"/>
      <c r="L197" s="46"/>
      <c r="M197" s="46"/>
      <c r="N197" s="46"/>
      <c r="O197" s="46"/>
      <c r="P197" s="46"/>
    </row>
    <row r="198" spans="3:16" ht="52.5">
      <c r="C198" s="41">
        <v>45910</v>
      </c>
      <c r="D198" s="42">
        <v>33292</v>
      </c>
      <c r="E198" s="47" t="s">
        <v>14</v>
      </c>
      <c r="F198" s="44">
        <v>750</v>
      </c>
      <c r="G198" s="44"/>
      <c r="H198" s="44">
        <f t="shared" si="2"/>
        <v>135195338.81000006</v>
      </c>
      <c r="I198" s="48"/>
      <c r="J198" s="49"/>
      <c r="K198" s="46"/>
      <c r="L198" s="46"/>
      <c r="M198" s="46"/>
      <c r="N198" s="46"/>
      <c r="O198" s="46"/>
      <c r="P198" s="46"/>
    </row>
    <row r="199" spans="3:16" ht="52.5">
      <c r="C199" s="41">
        <v>45910</v>
      </c>
      <c r="D199" s="42">
        <v>372</v>
      </c>
      <c r="E199" s="47" t="s">
        <v>14</v>
      </c>
      <c r="F199" s="44">
        <v>2500</v>
      </c>
      <c r="G199" s="44"/>
      <c r="H199" s="44">
        <f t="shared" si="2"/>
        <v>135197838.81000006</v>
      </c>
      <c r="I199" s="48"/>
      <c r="J199" s="49"/>
      <c r="K199" s="46"/>
      <c r="L199" s="46"/>
      <c r="M199" s="46"/>
      <c r="N199" s="46"/>
      <c r="O199" s="46"/>
      <c r="P199" s="46"/>
    </row>
    <row r="200" spans="3:16" ht="26.25">
      <c r="C200" s="41">
        <v>45911</v>
      </c>
      <c r="D200" s="42">
        <v>406106121</v>
      </c>
      <c r="E200" s="43" t="s">
        <v>13</v>
      </c>
      <c r="F200" s="44">
        <v>6300</v>
      </c>
      <c r="G200" s="44"/>
      <c r="H200" s="44">
        <f t="shared" si="2"/>
        <v>135204138.81000006</v>
      </c>
      <c r="I200" s="48"/>
      <c r="J200" s="49"/>
      <c r="K200" s="46"/>
      <c r="L200" s="46"/>
      <c r="M200" s="46"/>
      <c r="N200" s="46"/>
      <c r="O200" s="46"/>
      <c r="P200" s="46"/>
    </row>
    <row r="201" spans="3:16" ht="26.25">
      <c r="C201" s="41">
        <v>45911</v>
      </c>
      <c r="D201" s="42">
        <v>406107123</v>
      </c>
      <c r="E201" s="43" t="s">
        <v>13</v>
      </c>
      <c r="F201" s="44">
        <v>14000</v>
      </c>
      <c r="G201" s="44"/>
      <c r="H201" s="44">
        <f t="shared" si="2"/>
        <v>135218138.81000006</v>
      </c>
      <c r="I201" s="48"/>
      <c r="J201" s="49"/>
      <c r="K201" s="46"/>
      <c r="L201" s="46"/>
      <c r="M201" s="46"/>
      <c r="N201" s="46"/>
      <c r="O201" s="46"/>
      <c r="P201" s="46"/>
    </row>
    <row r="202" spans="3:16" ht="26.25">
      <c r="C202" s="41">
        <v>45911</v>
      </c>
      <c r="D202" s="42">
        <v>406114565</v>
      </c>
      <c r="E202" s="43" t="s">
        <v>13</v>
      </c>
      <c r="F202" s="44">
        <v>8000</v>
      </c>
      <c r="G202" s="44"/>
      <c r="H202" s="44">
        <f t="shared" si="2"/>
        <v>135226138.81000006</v>
      </c>
      <c r="I202" s="48"/>
      <c r="J202" s="49"/>
      <c r="K202" s="46"/>
      <c r="L202" s="46"/>
      <c r="M202" s="46"/>
      <c r="N202" s="46"/>
      <c r="O202" s="46"/>
      <c r="P202" s="46"/>
    </row>
    <row r="203" spans="3:16" ht="26.25">
      <c r="C203" s="41">
        <v>45911</v>
      </c>
      <c r="D203" s="42">
        <v>406115104</v>
      </c>
      <c r="E203" s="43" t="s">
        <v>13</v>
      </c>
      <c r="F203" s="44">
        <v>8000</v>
      </c>
      <c r="G203" s="44"/>
      <c r="H203" s="44">
        <f t="shared" si="2"/>
        <v>135234138.81000006</v>
      </c>
      <c r="I203" s="48"/>
      <c r="J203" s="49"/>
      <c r="K203" s="46"/>
      <c r="L203" s="46"/>
      <c r="M203" s="46"/>
      <c r="N203" s="46"/>
      <c r="O203" s="46"/>
      <c r="P203" s="46"/>
    </row>
    <row r="204" spans="3:16" ht="26.25">
      <c r="C204" s="41">
        <v>45911</v>
      </c>
      <c r="D204" s="42">
        <v>406115165</v>
      </c>
      <c r="E204" s="43" t="s">
        <v>13</v>
      </c>
      <c r="F204" s="44">
        <v>5000</v>
      </c>
      <c r="G204" s="44"/>
      <c r="H204" s="44">
        <f t="shared" si="2"/>
        <v>135239138.81000006</v>
      </c>
      <c r="I204" s="48"/>
      <c r="J204" s="49"/>
      <c r="K204" s="46"/>
      <c r="L204" s="46"/>
      <c r="M204" s="46"/>
      <c r="N204" s="46"/>
      <c r="O204" s="46"/>
      <c r="P204" s="46"/>
    </row>
    <row r="205" spans="3:16" ht="26.25">
      <c r="C205" s="41">
        <v>45911</v>
      </c>
      <c r="D205" s="42">
        <v>406117816</v>
      </c>
      <c r="E205" s="43" t="s">
        <v>13</v>
      </c>
      <c r="F205" s="44">
        <v>9100</v>
      </c>
      <c r="G205" s="44"/>
      <c r="H205" s="44">
        <f t="shared" si="2"/>
        <v>135248238.81000006</v>
      </c>
      <c r="I205" s="48"/>
      <c r="J205" s="49"/>
      <c r="K205" s="46"/>
      <c r="L205" s="46"/>
      <c r="M205" s="46"/>
      <c r="N205" s="46"/>
      <c r="O205" s="46"/>
      <c r="P205" s="46"/>
    </row>
    <row r="206" spans="3:16" ht="26.25">
      <c r="C206" s="41">
        <v>45911</v>
      </c>
      <c r="D206" s="42">
        <v>452400430006</v>
      </c>
      <c r="E206" s="43" t="s">
        <v>13</v>
      </c>
      <c r="F206" s="44">
        <v>1748</v>
      </c>
      <c r="G206" s="44"/>
      <c r="H206" s="44">
        <f t="shared" ref="H206:H269" si="3">+H205+F206-G206</f>
        <v>135249986.81000006</v>
      </c>
      <c r="I206" s="48"/>
      <c r="J206" s="49"/>
      <c r="K206" s="46"/>
      <c r="L206" s="46"/>
      <c r="M206" s="46"/>
      <c r="N206" s="46"/>
      <c r="O206" s="46"/>
      <c r="P206" s="46"/>
    </row>
    <row r="207" spans="3:16" ht="26.25">
      <c r="C207" s="41">
        <v>45911</v>
      </c>
      <c r="D207" s="42">
        <v>452400546362</v>
      </c>
      <c r="E207" s="43" t="s">
        <v>13</v>
      </c>
      <c r="F207" s="44">
        <v>450400</v>
      </c>
      <c r="G207" s="44"/>
      <c r="H207" s="44">
        <f t="shared" si="3"/>
        <v>135700386.81000006</v>
      </c>
      <c r="I207" s="48"/>
      <c r="J207" s="49"/>
      <c r="K207" s="46"/>
      <c r="L207" s="46"/>
      <c r="M207" s="46"/>
      <c r="N207" s="46"/>
      <c r="O207" s="46"/>
      <c r="P207" s="46"/>
    </row>
    <row r="208" spans="3:16" ht="26.25">
      <c r="C208" s="41">
        <v>45911</v>
      </c>
      <c r="D208" s="42">
        <v>452400541746</v>
      </c>
      <c r="E208" s="43" t="s">
        <v>13</v>
      </c>
      <c r="F208" s="44">
        <v>241820</v>
      </c>
      <c r="G208" s="44"/>
      <c r="H208" s="44">
        <f t="shared" si="3"/>
        <v>135942206.81000006</v>
      </c>
      <c r="I208" s="48"/>
      <c r="J208" s="49"/>
      <c r="K208" s="46"/>
      <c r="L208" s="46"/>
      <c r="M208" s="46"/>
      <c r="N208" s="46"/>
      <c r="O208" s="46"/>
      <c r="P208" s="46"/>
    </row>
    <row r="209" spans="3:16" ht="26.25">
      <c r="C209" s="41">
        <v>45911</v>
      </c>
      <c r="D209" s="42">
        <v>406135836</v>
      </c>
      <c r="E209" s="43" t="s">
        <v>13</v>
      </c>
      <c r="F209" s="44">
        <v>3200</v>
      </c>
      <c r="G209" s="44"/>
      <c r="H209" s="44">
        <f t="shared" si="3"/>
        <v>135945406.81000006</v>
      </c>
      <c r="I209" s="48"/>
      <c r="J209" s="49"/>
      <c r="K209" s="46"/>
      <c r="L209" s="46"/>
      <c r="M209" s="46"/>
      <c r="N209" s="46"/>
      <c r="O209" s="46"/>
      <c r="P209" s="46"/>
    </row>
    <row r="210" spans="3:16" ht="26.25">
      <c r="C210" s="41">
        <v>45911</v>
      </c>
      <c r="D210" s="42">
        <v>5530040189</v>
      </c>
      <c r="E210" s="43" t="s">
        <v>13</v>
      </c>
      <c r="F210" s="44">
        <v>52900</v>
      </c>
      <c r="G210" s="44"/>
      <c r="H210" s="44">
        <f t="shared" si="3"/>
        <v>135998306.81000006</v>
      </c>
      <c r="I210" s="48"/>
      <c r="J210" s="49"/>
      <c r="K210" s="46"/>
      <c r="L210" s="46"/>
      <c r="M210" s="46"/>
      <c r="N210" s="46"/>
      <c r="O210" s="46"/>
      <c r="P210" s="46"/>
    </row>
    <row r="211" spans="3:16" ht="26.25">
      <c r="C211" s="41">
        <v>45911</v>
      </c>
      <c r="D211" s="42">
        <v>5530040192</v>
      </c>
      <c r="E211" s="43" t="s">
        <v>13</v>
      </c>
      <c r="F211" s="44">
        <v>32100</v>
      </c>
      <c r="G211" s="44"/>
      <c r="H211" s="44">
        <f t="shared" si="3"/>
        <v>136030406.81000006</v>
      </c>
      <c r="I211" s="48"/>
      <c r="J211" s="49"/>
      <c r="K211" s="46"/>
      <c r="L211" s="46"/>
      <c r="M211" s="46"/>
      <c r="N211" s="46"/>
      <c r="O211" s="46"/>
      <c r="P211" s="46"/>
    </row>
    <row r="212" spans="3:16" ht="26.25">
      <c r="C212" s="41">
        <v>45911</v>
      </c>
      <c r="D212" s="42">
        <v>240109610</v>
      </c>
      <c r="E212" s="43" t="s">
        <v>13</v>
      </c>
      <c r="F212" s="44">
        <v>14000</v>
      </c>
      <c r="G212" s="44"/>
      <c r="H212" s="44">
        <f t="shared" si="3"/>
        <v>136044406.81000006</v>
      </c>
      <c r="I212" s="48"/>
      <c r="J212" s="49"/>
      <c r="K212" s="46"/>
      <c r="L212" s="46"/>
      <c r="M212" s="46"/>
      <c r="N212" s="46"/>
      <c r="O212" s="46"/>
      <c r="P212" s="46"/>
    </row>
    <row r="213" spans="3:16" ht="26.25">
      <c r="C213" s="41">
        <v>45911</v>
      </c>
      <c r="D213" s="42">
        <v>240109810005</v>
      </c>
      <c r="E213" s="43" t="s">
        <v>31</v>
      </c>
      <c r="F213" s="44">
        <v>5000</v>
      </c>
      <c r="G213" s="44"/>
      <c r="H213" s="44">
        <f t="shared" si="3"/>
        <v>136049406.81000006</v>
      </c>
      <c r="I213" s="48"/>
      <c r="J213" s="49"/>
      <c r="K213" s="46"/>
      <c r="L213" s="46"/>
      <c r="M213" s="46"/>
      <c r="N213" s="46"/>
      <c r="O213" s="46"/>
      <c r="P213" s="46"/>
    </row>
    <row r="214" spans="3:16" ht="26.25">
      <c r="C214" s="41">
        <v>45911</v>
      </c>
      <c r="D214" s="42">
        <v>2022500822339</v>
      </c>
      <c r="E214" s="43" t="s">
        <v>31</v>
      </c>
      <c r="F214" s="44">
        <v>5000</v>
      </c>
      <c r="G214" s="44"/>
      <c r="H214" s="44">
        <f t="shared" si="3"/>
        <v>136054406.81000006</v>
      </c>
      <c r="I214" s="48"/>
      <c r="J214" s="49"/>
      <c r="K214" s="46"/>
      <c r="L214" s="46"/>
      <c r="M214" s="46"/>
      <c r="N214" s="46"/>
      <c r="O214" s="46"/>
      <c r="P214" s="46"/>
    </row>
    <row r="215" spans="3:16" ht="52.5">
      <c r="C215" s="41">
        <v>45911</v>
      </c>
      <c r="D215" s="42">
        <v>111949</v>
      </c>
      <c r="E215" s="47" t="s">
        <v>14</v>
      </c>
      <c r="F215" s="44">
        <v>30950</v>
      </c>
      <c r="G215" s="44"/>
      <c r="H215" s="44">
        <f t="shared" si="3"/>
        <v>136085356.81000006</v>
      </c>
      <c r="I215" s="48"/>
      <c r="J215" s="49"/>
      <c r="K215" s="46"/>
      <c r="L215" s="46"/>
      <c r="M215" s="46"/>
      <c r="N215" s="46"/>
      <c r="O215" s="46"/>
      <c r="P215" s="46"/>
    </row>
    <row r="216" spans="3:16" ht="66.75" customHeight="1">
      <c r="C216" s="41">
        <v>45911</v>
      </c>
      <c r="D216" s="42">
        <v>138992</v>
      </c>
      <c r="E216" s="47" t="s">
        <v>14</v>
      </c>
      <c r="F216" s="44">
        <v>750</v>
      </c>
      <c r="G216" s="44"/>
      <c r="H216" s="44">
        <f t="shared" si="3"/>
        <v>136086106.81000006</v>
      </c>
      <c r="I216" s="48"/>
      <c r="J216" s="49"/>
      <c r="K216" s="46"/>
      <c r="L216" s="46"/>
      <c r="M216" s="46"/>
      <c r="N216" s="46"/>
      <c r="O216" s="46"/>
      <c r="P216" s="46"/>
    </row>
    <row r="217" spans="3:16" ht="52.5">
      <c r="C217" s="41">
        <v>45911</v>
      </c>
      <c r="D217" s="42">
        <v>125110</v>
      </c>
      <c r="E217" s="47" t="s">
        <v>14</v>
      </c>
      <c r="F217" s="44">
        <v>1425</v>
      </c>
      <c r="G217" s="44"/>
      <c r="H217" s="44">
        <f t="shared" si="3"/>
        <v>136087531.81000006</v>
      </c>
      <c r="I217" s="48"/>
      <c r="J217" s="49"/>
      <c r="K217" s="46"/>
      <c r="L217" s="46"/>
      <c r="M217" s="46"/>
      <c r="N217" s="46"/>
      <c r="O217" s="46"/>
      <c r="P217" s="46"/>
    </row>
    <row r="218" spans="3:16" ht="78.75">
      <c r="C218" s="59">
        <v>45912</v>
      </c>
      <c r="D218" s="50" t="s">
        <v>72</v>
      </c>
      <c r="E218" s="43" t="s">
        <v>73</v>
      </c>
      <c r="F218" s="44"/>
      <c r="G218" s="51">
        <v>10000</v>
      </c>
      <c r="H218" s="44">
        <f t="shared" si="3"/>
        <v>136077531.81000006</v>
      </c>
      <c r="I218" s="48"/>
      <c r="J218" s="49"/>
      <c r="K218" s="46"/>
      <c r="L218" s="46"/>
      <c r="M218" s="46"/>
      <c r="N218" s="46"/>
      <c r="O218" s="46"/>
      <c r="P218" s="46"/>
    </row>
    <row r="219" spans="3:16" ht="52.5">
      <c r="C219" s="41">
        <v>45912</v>
      </c>
      <c r="D219" s="50" t="s">
        <v>74</v>
      </c>
      <c r="E219" s="43" t="s">
        <v>75</v>
      </c>
      <c r="F219" s="44"/>
      <c r="G219" s="53">
        <v>89300.74</v>
      </c>
      <c r="H219" s="44">
        <f t="shared" si="3"/>
        <v>135988231.07000005</v>
      </c>
      <c r="I219" s="48"/>
      <c r="J219" s="49"/>
      <c r="K219" s="46"/>
      <c r="L219" s="46"/>
      <c r="M219" s="46"/>
      <c r="N219" s="46"/>
      <c r="O219" s="46"/>
      <c r="P219" s="46"/>
    </row>
    <row r="220" spans="3:16" ht="78.75">
      <c r="C220" s="59">
        <v>45912</v>
      </c>
      <c r="D220" s="50" t="s">
        <v>72</v>
      </c>
      <c r="E220" s="43" t="s">
        <v>76</v>
      </c>
      <c r="F220" s="44"/>
      <c r="G220" s="53">
        <v>226000</v>
      </c>
      <c r="H220" s="44">
        <f t="shared" si="3"/>
        <v>135762231.07000005</v>
      </c>
      <c r="I220" s="48"/>
      <c r="J220" s="49"/>
      <c r="K220" s="46"/>
      <c r="L220" s="46"/>
      <c r="M220" s="46"/>
      <c r="N220" s="46"/>
      <c r="O220" s="46"/>
      <c r="P220" s="46"/>
    </row>
    <row r="221" spans="3:16" ht="78.75">
      <c r="C221" s="41">
        <v>45912</v>
      </c>
      <c r="D221" s="50" t="s">
        <v>77</v>
      </c>
      <c r="E221" s="43" t="s">
        <v>78</v>
      </c>
      <c r="F221" s="44"/>
      <c r="G221" s="53">
        <v>73800</v>
      </c>
      <c r="H221" s="44">
        <f t="shared" si="3"/>
        <v>135688431.07000005</v>
      </c>
      <c r="I221" s="48"/>
      <c r="J221" s="49"/>
      <c r="K221" s="46"/>
      <c r="L221" s="46"/>
      <c r="M221" s="46"/>
      <c r="N221" s="46"/>
      <c r="O221" s="46"/>
      <c r="P221" s="46"/>
    </row>
    <row r="222" spans="3:16" ht="52.5">
      <c r="C222" s="41">
        <v>45912</v>
      </c>
      <c r="D222" s="50" t="s">
        <v>79</v>
      </c>
      <c r="E222" s="43" t="s">
        <v>80</v>
      </c>
      <c r="F222" s="44"/>
      <c r="G222" s="53">
        <v>108298.64</v>
      </c>
      <c r="H222" s="44">
        <f t="shared" si="3"/>
        <v>135580132.43000007</v>
      </c>
      <c r="I222" s="48"/>
      <c r="J222" s="49"/>
      <c r="K222" s="46"/>
      <c r="L222" s="46"/>
      <c r="M222" s="46"/>
      <c r="N222" s="46"/>
      <c r="O222" s="46"/>
      <c r="P222" s="46"/>
    </row>
    <row r="223" spans="3:16" ht="26.25">
      <c r="C223" s="41">
        <v>45912</v>
      </c>
      <c r="D223" s="42">
        <v>406174037</v>
      </c>
      <c r="E223" s="43" t="s">
        <v>13</v>
      </c>
      <c r="F223" s="44">
        <v>2800</v>
      </c>
      <c r="G223" s="44"/>
      <c r="H223" s="44">
        <f t="shared" si="3"/>
        <v>135582932.43000007</v>
      </c>
      <c r="I223" s="48"/>
      <c r="J223" s="49"/>
      <c r="K223" s="46"/>
      <c r="L223" s="46"/>
      <c r="M223" s="46"/>
      <c r="N223" s="46"/>
      <c r="O223" s="46"/>
      <c r="P223" s="46"/>
    </row>
    <row r="224" spans="3:16" ht="26.25">
      <c r="C224" s="41">
        <v>45912</v>
      </c>
      <c r="D224" s="42">
        <v>452400544132</v>
      </c>
      <c r="E224" s="43" t="s">
        <v>13</v>
      </c>
      <c r="F224" s="44">
        <v>6300</v>
      </c>
      <c r="G224" s="44"/>
      <c r="H224" s="44">
        <f t="shared" si="3"/>
        <v>135589232.43000007</v>
      </c>
      <c r="I224" s="48"/>
      <c r="J224" s="49"/>
      <c r="K224" s="46"/>
      <c r="L224" s="46"/>
      <c r="M224" s="46"/>
      <c r="N224" s="46"/>
      <c r="O224" s="46"/>
      <c r="P224" s="46"/>
    </row>
    <row r="225" spans="3:16" ht="26.25">
      <c r="C225" s="41">
        <v>45912</v>
      </c>
      <c r="D225" s="42">
        <v>452400541412</v>
      </c>
      <c r="E225" s="43" t="s">
        <v>13</v>
      </c>
      <c r="F225" s="44">
        <v>4900</v>
      </c>
      <c r="G225" s="44"/>
      <c r="H225" s="44">
        <f t="shared" si="3"/>
        <v>135594132.43000007</v>
      </c>
      <c r="I225" s="48"/>
      <c r="J225" s="49"/>
      <c r="K225" s="46"/>
      <c r="L225" s="46"/>
      <c r="M225" s="46"/>
      <c r="N225" s="46"/>
      <c r="O225" s="46"/>
      <c r="P225" s="46"/>
    </row>
    <row r="226" spans="3:16" ht="26.25">
      <c r="C226" s="41">
        <v>45912</v>
      </c>
      <c r="D226" s="42">
        <v>924011304</v>
      </c>
      <c r="E226" s="43" t="s">
        <v>13</v>
      </c>
      <c r="F226" s="44">
        <v>4200</v>
      </c>
      <c r="G226" s="44"/>
      <c r="H226" s="44">
        <f t="shared" si="3"/>
        <v>135598332.43000007</v>
      </c>
      <c r="I226" s="48"/>
      <c r="J226" s="49"/>
      <c r="K226" s="46"/>
      <c r="L226" s="46"/>
      <c r="M226" s="46"/>
      <c r="N226" s="46"/>
      <c r="O226" s="46"/>
      <c r="P226" s="46"/>
    </row>
    <row r="227" spans="3:16" ht="26.25">
      <c r="C227" s="41">
        <v>45912</v>
      </c>
      <c r="D227" s="42">
        <v>240113344</v>
      </c>
      <c r="E227" s="43" t="s">
        <v>13</v>
      </c>
      <c r="F227" s="44">
        <v>3000</v>
      </c>
      <c r="G227" s="44"/>
      <c r="H227" s="44">
        <f t="shared" si="3"/>
        <v>135601332.43000007</v>
      </c>
      <c r="I227" s="48"/>
      <c r="J227" s="49"/>
      <c r="K227" s="46"/>
      <c r="L227" s="46"/>
      <c r="M227" s="46"/>
      <c r="N227" s="46"/>
      <c r="O227" s="46"/>
      <c r="P227" s="46"/>
    </row>
    <row r="228" spans="3:16" ht="26.25">
      <c r="C228" s="41">
        <v>45912</v>
      </c>
      <c r="D228" s="42">
        <v>6300030119</v>
      </c>
      <c r="E228" s="43" t="s">
        <v>13</v>
      </c>
      <c r="F228" s="44">
        <v>5600</v>
      </c>
      <c r="G228" s="44"/>
      <c r="H228" s="44">
        <f t="shared" si="3"/>
        <v>135606932.43000007</v>
      </c>
      <c r="I228" s="48"/>
      <c r="J228" s="49"/>
      <c r="K228" s="46"/>
      <c r="L228" s="46"/>
      <c r="M228" s="46"/>
      <c r="N228" s="46"/>
      <c r="O228" s="46"/>
      <c r="P228" s="46"/>
    </row>
    <row r="229" spans="3:16" ht="26.25">
      <c r="C229" s="41">
        <v>45912</v>
      </c>
      <c r="D229" s="42">
        <v>452400430004</v>
      </c>
      <c r="E229" s="43" t="s">
        <v>13</v>
      </c>
      <c r="F229" s="44">
        <v>78100</v>
      </c>
      <c r="G229" s="44"/>
      <c r="H229" s="44">
        <f t="shared" si="3"/>
        <v>135685032.43000007</v>
      </c>
      <c r="I229" s="48"/>
      <c r="J229" s="49"/>
      <c r="K229" s="46"/>
      <c r="L229" s="46"/>
      <c r="M229" s="46"/>
      <c r="N229" s="46"/>
      <c r="O229" s="46"/>
      <c r="P229" s="46"/>
    </row>
    <row r="230" spans="3:16" ht="26.25">
      <c r="C230" s="41">
        <v>45912</v>
      </c>
      <c r="D230" s="42">
        <v>240114291</v>
      </c>
      <c r="E230" s="43" t="s">
        <v>13</v>
      </c>
      <c r="F230" s="44">
        <v>131800</v>
      </c>
      <c r="G230" s="44"/>
      <c r="H230" s="44">
        <f t="shared" si="3"/>
        <v>135816832.43000007</v>
      </c>
      <c r="I230" s="48"/>
      <c r="J230" s="49"/>
      <c r="K230" s="46"/>
      <c r="L230" s="46"/>
      <c r="M230" s="46"/>
      <c r="N230" s="46"/>
      <c r="O230" s="46"/>
      <c r="P230" s="46"/>
    </row>
    <row r="231" spans="3:16" ht="26.25">
      <c r="C231" s="41">
        <v>45912</v>
      </c>
      <c r="D231" s="42">
        <v>5280020197</v>
      </c>
      <c r="E231" s="43" t="s">
        <v>13</v>
      </c>
      <c r="F231" s="44">
        <v>3400</v>
      </c>
      <c r="G231" s="44"/>
      <c r="H231" s="44">
        <f t="shared" si="3"/>
        <v>135820232.43000007</v>
      </c>
      <c r="I231" s="48"/>
      <c r="J231" s="49"/>
      <c r="K231" s="46"/>
      <c r="L231" s="46"/>
      <c r="M231" s="46"/>
      <c r="N231" s="46"/>
      <c r="O231" s="46"/>
      <c r="P231" s="46"/>
    </row>
    <row r="232" spans="3:16" ht="26.25">
      <c r="C232" s="41">
        <v>45912</v>
      </c>
      <c r="D232" s="42">
        <v>5280020201</v>
      </c>
      <c r="E232" s="43" t="s">
        <v>13</v>
      </c>
      <c r="F232" s="44">
        <v>4900</v>
      </c>
      <c r="G232" s="44"/>
      <c r="H232" s="44">
        <f t="shared" si="3"/>
        <v>135825132.43000007</v>
      </c>
      <c r="I232" s="48"/>
      <c r="J232" s="49"/>
      <c r="K232" s="46"/>
      <c r="L232" s="46"/>
      <c r="M232" s="46"/>
      <c r="N232" s="46"/>
      <c r="O232" s="46"/>
      <c r="P232" s="46"/>
    </row>
    <row r="233" spans="3:16" ht="26.25">
      <c r="C233" s="41">
        <v>45912</v>
      </c>
      <c r="D233" s="42">
        <v>452400549474</v>
      </c>
      <c r="E233" s="43" t="s">
        <v>13</v>
      </c>
      <c r="F233" s="44">
        <v>2100</v>
      </c>
      <c r="G233" s="44"/>
      <c r="H233" s="44">
        <f t="shared" si="3"/>
        <v>135827232.43000007</v>
      </c>
      <c r="I233" s="48"/>
      <c r="J233" s="49"/>
      <c r="K233" s="46"/>
      <c r="L233" s="46"/>
      <c r="M233" s="46"/>
      <c r="N233" s="46"/>
      <c r="O233" s="46"/>
      <c r="P233" s="46"/>
    </row>
    <row r="234" spans="3:16" ht="26.25">
      <c r="C234" s="41">
        <v>45912</v>
      </c>
      <c r="D234" s="42">
        <v>452400547470</v>
      </c>
      <c r="E234" s="43" t="s">
        <v>13</v>
      </c>
      <c r="F234" s="44">
        <v>221200</v>
      </c>
      <c r="G234" s="44"/>
      <c r="H234" s="44">
        <f t="shared" si="3"/>
        <v>136048432.43000007</v>
      </c>
      <c r="I234" s="48"/>
      <c r="J234" s="49"/>
      <c r="K234" s="46"/>
      <c r="L234" s="46"/>
      <c r="M234" s="46"/>
      <c r="N234" s="46"/>
      <c r="O234" s="46"/>
      <c r="P234" s="46"/>
    </row>
    <row r="235" spans="3:16" ht="26.25">
      <c r="C235" s="41">
        <v>45912</v>
      </c>
      <c r="D235" s="42">
        <v>5530020313</v>
      </c>
      <c r="E235" s="43" t="s">
        <v>13</v>
      </c>
      <c r="F235" s="44">
        <v>13000</v>
      </c>
      <c r="G235" s="44"/>
      <c r="H235" s="44">
        <f t="shared" si="3"/>
        <v>136061432.43000007</v>
      </c>
      <c r="I235" s="48"/>
      <c r="J235" s="49"/>
      <c r="K235" s="46"/>
      <c r="L235" s="46"/>
      <c r="M235" s="46"/>
      <c r="N235" s="46"/>
      <c r="O235" s="46"/>
      <c r="P235" s="46"/>
    </row>
    <row r="236" spans="3:16" ht="26.25">
      <c r="C236" s="41">
        <v>45912</v>
      </c>
      <c r="D236" s="42">
        <v>406222786</v>
      </c>
      <c r="E236" s="43" t="s">
        <v>13</v>
      </c>
      <c r="F236" s="44">
        <v>6000</v>
      </c>
      <c r="G236" s="44"/>
      <c r="H236" s="44">
        <f t="shared" si="3"/>
        <v>136067432.43000007</v>
      </c>
      <c r="I236" s="48"/>
      <c r="J236" s="49"/>
      <c r="K236" s="46"/>
      <c r="L236" s="46"/>
      <c r="M236" s="46"/>
      <c r="N236" s="46"/>
      <c r="O236" s="46"/>
      <c r="P236" s="46"/>
    </row>
    <row r="237" spans="3:16" ht="26.25">
      <c r="C237" s="41">
        <v>45912</v>
      </c>
      <c r="D237" s="42">
        <v>406222789</v>
      </c>
      <c r="E237" s="43" t="s">
        <v>13</v>
      </c>
      <c r="F237" s="44">
        <v>8400</v>
      </c>
      <c r="G237" s="44"/>
      <c r="H237" s="44">
        <f t="shared" si="3"/>
        <v>136075832.43000007</v>
      </c>
      <c r="I237" s="48"/>
      <c r="J237" s="49"/>
      <c r="K237" s="46"/>
      <c r="L237" s="46"/>
      <c r="M237" s="46"/>
      <c r="N237" s="46"/>
      <c r="O237" s="46"/>
      <c r="P237" s="46"/>
    </row>
    <row r="238" spans="3:16" ht="52.5">
      <c r="C238" s="41">
        <v>45912</v>
      </c>
      <c r="D238" s="42">
        <v>337997</v>
      </c>
      <c r="E238" s="47" t="s">
        <v>14</v>
      </c>
      <c r="F238" s="44">
        <v>600</v>
      </c>
      <c r="G238" s="44"/>
      <c r="H238" s="44">
        <f t="shared" si="3"/>
        <v>136076432.43000007</v>
      </c>
      <c r="I238" s="48"/>
      <c r="J238" s="49"/>
      <c r="K238" s="46"/>
      <c r="L238" s="46"/>
      <c r="M238" s="46"/>
      <c r="N238" s="46"/>
      <c r="O238" s="46"/>
      <c r="P238" s="46"/>
    </row>
    <row r="239" spans="3:16" ht="52.5">
      <c r="C239" s="41">
        <v>45912</v>
      </c>
      <c r="D239" s="42">
        <v>3157</v>
      </c>
      <c r="E239" s="47" t="s">
        <v>14</v>
      </c>
      <c r="F239" s="44">
        <v>2100</v>
      </c>
      <c r="G239" s="44"/>
      <c r="H239" s="44">
        <f t="shared" si="3"/>
        <v>136078532.43000007</v>
      </c>
      <c r="I239" s="48"/>
      <c r="J239" s="49"/>
      <c r="K239" s="46"/>
      <c r="L239" s="46"/>
      <c r="M239" s="46"/>
      <c r="N239" s="46"/>
      <c r="O239" s="46"/>
      <c r="P239" s="46"/>
    </row>
    <row r="240" spans="3:16" ht="52.5">
      <c r="C240" s="41">
        <v>45912</v>
      </c>
      <c r="D240" s="42">
        <v>25557</v>
      </c>
      <c r="E240" s="47" t="s">
        <v>14</v>
      </c>
      <c r="F240" s="44">
        <v>750</v>
      </c>
      <c r="G240" s="44"/>
      <c r="H240" s="44">
        <f t="shared" si="3"/>
        <v>136079282.43000007</v>
      </c>
      <c r="I240" s="48"/>
      <c r="J240" s="49"/>
      <c r="K240" s="46"/>
      <c r="L240" s="46"/>
      <c r="M240" s="46"/>
      <c r="N240" s="46"/>
      <c r="O240" s="46"/>
      <c r="P240" s="46"/>
    </row>
    <row r="241" spans="3:16" ht="26.25">
      <c r="C241" s="56">
        <v>45912</v>
      </c>
      <c r="D241" s="60">
        <v>452810130044</v>
      </c>
      <c r="E241" s="54" t="s">
        <v>81</v>
      </c>
      <c r="F241" s="44"/>
      <c r="G241" s="44">
        <v>50000</v>
      </c>
      <c r="H241" s="44">
        <f t="shared" si="3"/>
        <v>136029282.43000007</v>
      </c>
      <c r="I241" s="48"/>
      <c r="J241" s="49"/>
      <c r="K241" s="46"/>
      <c r="L241" s="46"/>
      <c r="M241" s="46"/>
      <c r="N241" s="46"/>
      <c r="O241" s="46"/>
      <c r="P241" s="46"/>
    </row>
    <row r="242" spans="3:16" ht="26.25">
      <c r="C242" s="41">
        <v>45915</v>
      </c>
      <c r="D242" s="50" t="s">
        <v>82</v>
      </c>
      <c r="E242" s="43" t="s">
        <v>26</v>
      </c>
      <c r="F242" s="44"/>
      <c r="G242" s="44">
        <v>22033.14</v>
      </c>
      <c r="H242" s="44">
        <f t="shared" si="3"/>
        <v>136007249.29000008</v>
      </c>
      <c r="I242" s="48"/>
      <c r="J242" s="49"/>
      <c r="K242" s="46"/>
      <c r="L242" s="46"/>
      <c r="M242" s="46"/>
      <c r="N242" s="46"/>
      <c r="O242" s="46"/>
      <c r="P242" s="46"/>
    </row>
    <row r="243" spans="3:16" ht="26.25">
      <c r="C243" s="41">
        <v>45915</v>
      </c>
      <c r="D243" s="42">
        <v>452400470188</v>
      </c>
      <c r="E243" s="43" t="s">
        <v>13</v>
      </c>
      <c r="F243" s="44">
        <v>32883</v>
      </c>
      <c r="G243" s="44"/>
      <c r="H243" s="44">
        <f t="shared" si="3"/>
        <v>136040132.29000008</v>
      </c>
      <c r="I243" s="48"/>
      <c r="J243" s="49"/>
      <c r="K243" s="46"/>
      <c r="L243" s="46"/>
      <c r="M243" s="46"/>
      <c r="N243" s="46"/>
      <c r="O243" s="46"/>
      <c r="P243" s="46"/>
    </row>
    <row r="244" spans="3:16" ht="26.25">
      <c r="C244" s="41">
        <v>45915</v>
      </c>
      <c r="D244" s="42">
        <v>240128503</v>
      </c>
      <c r="E244" s="43" t="s">
        <v>13</v>
      </c>
      <c r="F244" s="44">
        <v>1000</v>
      </c>
      <c r="G244" s="44"/>
      <c r="H244" s="44">
        <f t="shared" si="3"/>
        <v>136041132.29000008</v>
      </c>
      <c r="I244" s="48"/>
      <c r="J244" s="49"/>
      <c r="K244" s="46"/>
      <c r="L244" s="46"/>
      <c r="M244" s="46"/>
      <c r="N244" s="46"/>
      <c r="O244" s="46"/>
      <c r="P244" s="46"/>
    </row>
    <row r="245" spans="3:16" ht="26.25">
      <c r="C245" s="41">
        <v>45915</v>
      </c>
      <c r="D245" s="42">
        <v>452400542213</v>
      </c>
      <c r="E245" s="43" t="s">
        <v>13</v>
      </c>
      <c r="F245" s="44">
        <v>2800</v>
      </c>
      <c r="G245" s="44"/>
      <c r="H245" s="44">
        <f t="shared" si="3"/>
        <v>136043932.29000008</v>
      </c>
      <c r="I245" s="48"/>
      <c r="J245" s="49"/>
      <c r="K245" s="46"/>
      <c r="L245" s="46"/>
      <c r="M245" s="46"/>
      <c r="N245" s="46"/>
      <c r="O245" s="46"/>
      <c r="P245" s="46"/>
    </row>
    <row r="246" spans="3:16" ht="26.25">
      <c r="C246" s="41">
        <v>45915</v>
      </c>
      <c r="D246" s="42">
        <v>452400542214</v>
      </c>
      <c r="E246" s="43" t="s">
        <v>13</v>
      </c>
      <c r="F246" s="44">
        <v>3500</v>
      </c>
      <c r="G246" s="44"/>
      <c r="H246" s="44">
        <f t="shared" si="3"/>
        <v>136047432.29000008</v>
      </c>
      <c r="I246" s="48"/>
      <c r="J246" s="49"/>
      <c r="K246" s="46"/>
      <c r="L246" s="46"/>
      <c r="M246" s="46"/>
      <c r="N246" s="46"/>
      <c r="O246" s="46"/>
      <c r="P246" s="46"/>
    </row>
    <row r="247" spans="3:16" ht="26.25">
      <c r="C247" s="41">
        <v>45915</v>
      </c>
      <c r="D247" s="42">
        <v>452400542215</v>
      </c>
      <c r="E247" s="43" t="s">
        <v>13</v>
      </c>
      <c r="F247" s="44">
        <v>3500</v>
      </c>
      <c r="G247" s="44"/>
      <c r="H247" s="44">
        <f t="shared" si="3"/>
        <v>136050932.29000008</v>
      </c>
      <c r="I247" s="48"/>
      <c r="J247" s="49"/>
      <c r="K247" s="46"/>
      <c r="L247" s="46"/>
      <c r="M247" s="46"/>
      <c r="N247" s="46"/>
      <c r="O247" s="46"/>
      <c r="P247" s="46"/>
    </row>
    <row r="248" spans="3:16" ht="26.25">
      <c r="C248" s="41">
        <v>45915</v>
      </c>
      <c r="D248" s="42">
        <v>452400546649</v>
      </c>
      <c r="E248" s="43" t="s">
        <v>13</v>
      </c>
      <c r="F248" s="44">
        <v>700</v>
      </c>
      <c r="G248" s="44"/>
      <c r="H248" s="44">
        <f t="shared" si="3"/>
        <v>136051632.29000008</v>
      </c>
      <c r="I248" s="48"/>
      <c r="J248" s="49"/>
      <c r="K248" s="46"/>
      <c r="L248" s="46"/>
      <c r="M248" s="46"/>
      <c r="N248" s="46"/>
      <c r="O248" s="46"/>
      <c r="P248" s="46"/>
    </row>
    <row r="249" spans="3:16" ht="26.25">
      <c r="C249" s="41">
        <v>45915</v>
      </c>
      <c r="D249" s="42">
        <v>406378231</v>
      </c>
      <c r="E249" s="43" t="s">
        <v>13</v>
      </c>
      <c r="F249" s="44">
        <v>1800</v>
      </c>
      <c r="G249" s="44"/>
      <c r="H249" s="44">
        <f t="shared" si="3"/>
        <v>136053432.29000008</v>
      </c>
      <c r="I249" s="48"/>
      <c r="J249" s="49"/>
      <c r="K249" s="46"/>
      <c r="L249" s="46"/>
      <c r="M249" s="46"/>
      <c r="N249" s="46"/>
      <c r="O249" s="46"/>
      <c r="P249" s="46"/>
    </row>
    <row r="250" spans="3:16" ht="26.25">
      <c r="C250" s="41">
        <v>45915</v>
      </c>
      <c r="D250" s="42">
        <v>406395614</v>
      </c>
      <c r="E250" s="43" t="s">
        <v>13</v>
      </c>
      <c r="F250" s="44">
        <v>5000</v>
      </c>
      <c r="G250" s="44"/>
      <c r="H250" s="44">
        <f t="shared" si="3"/>
        <v>136058432.29000008</v>
      </c>
      <c r="I250" s="48"/>
      <c r="J250" s="49"/>
      <c r="K250" s="46"/>
      <c r="L250" s="46"/>
      <c r="M250" s="46"/>
      <c r="N250" s="46"/>
      <c r="O250" s="46"/>
      <c r="P250" s="46"/>
    </row>
    <row r="251" spans="3:16" ht="26.25">
      <c r="C251" s="41">
        <v>45915</v>
      </c>
      <c r="D251" s="42">
        <v>940639915</v>
      </c>
      <c r="E251" s="43" t="s">
        <v>13</v>
      </c>
      <c r="F251" s="44">
        <v>8000</v>
      </c>
      <c r="G251" s="44"/>
      <c r="H251" s="44">
        <f t="shared" si="3"/>
        <v>136066432.29000008</v>
      </c>
      <c r="I251" s="48"/>
      <c r="J251" s="49"/>
      <c r="K251" s="46"/>
      <c r="L251" s="46"/>
      <c r="M251" s="46"/>
      <c r="N251" s="46"/>
      <c r="O251" s="46"/>
      <c r="P251" s="46"/>
    </row>
    <row r="252" spans="3:16" ht="26.25">
      <c r="C252" s="41">
        <v>45915</v>
      </c>
      <c r="D252" s="42">
        <v>452400544436</v>
      </c>
      <c r="E252" s="43" t="s">
        <v>13</v>
      </c>
      <c r="F252" s="44">
        <v>8200</v>
      </c>
      <c r="G252" s="44"/>
      <c r="H252" s="44">
        <f t="shared" si="3"/>
        <v>136074632.29000008</v>
      </c>
      <c r="I252" s="48"/>
      <c r="J252" s="49"/>
      <c r="K252" s="46"/>
      <c r="L252" s="46"/>
      <c r="M252" s="46"/>
      <c r="N252" s="46"/>
      <c r="O252" s="46"/>
      <c r="P252" s="46"/>
    </row>
    <row r="253" spans="3:16" ht="26.25">
      <c r="C253" s="41">
        <v>45915</v>
      </c>
      <c r="D253" s="42">
        <v>452400544822</v>
      </c>
      <c r="E253" s="43" t="s">
        <v>13</v>
      </c>
      <c r="F253" s="44">
        <v>8400</v>
      </c>
      <c r="G253" s="44"/>
      <c r="H253" s="44">
        <f t="shared" si="3"/>
        <v>136083032.29000008</v>
      </c>
      <c r="I253" s="48"/>
      <c r="J253" s="49"/>
      <c r="K253" s="46"/>
      <c r="L253" s="46"/>
      <c r="M253" s="46"/>
      <c r="N253" s="46"/>
      <c r="O253" s="46"/>
      <c r="P253" s="46"/>
    </row>
    <row r="254" spans="3:16" ht="26.25">
      <c r="C254" s="41">
        <v>45915</v>
      </c>
      <c r="D254" s="42">
        <v>452400541147</v>
      </c>
      <c r="E254" s="43" t="s">
        <v>13</v>
      </c>
      <c r="F254" s="44">
        <v>475</v>
      </c>
      <c r="G254" s="44"/>
      <c r="H254" s="44">
        <f t="shared" si="3"/>
        <v>136083507.29000008</v>
      </c>
      <c r="I254" s="48"/>
      <c r="J254" s="49"/>
      <c r="K254" s="46"/>
      <c r="L254" s="46"/>
      <c r="M254" s="46"/>
      <c r="N254" s="46"/>
      <c r="O254" s="46"/>
      <c r="P254" s="46"/>
    </row>
    <row r="255" spans="3:16" ht="26.25">
      <c r="C255" s="41">
        <v>45915</v>
      </c>
      <c r="D255" s="42">
        <v>8700020305</v>
      </c>
      <c r="E255" s="43" t="s">
        <v>13</v>
      </c>
      <c r="F255" s="44">
        <v>8000</v>
      </c>
      <c r="G255" s="44"/>
      <c r="H255" s="44">
        <f t="shared" si="3"/>
        <v>136091507.29000008</v>
      </c>
      <c r="I255" s="48"/>
      <c r="J255" s="49"/>
      <c r="K255" s="46"/>
      <c r="L255" s="46"/>
      <c r="M255" s="46"/>
      <c r="N255" s="46"/>
      <c r="O255" s="46"/>
      <c r="P255" s="46"/>
    </row>
    <row r="256" spans="3:16" ht="26.25">
      <c r="C256" s="41">
        <v>45915</v>
      </c>
      <c r="D256" s="42">
        <v>2490050605</v>
      </c>
      <c r="E256" s="43" t="s">
        <v>13</v>
      </c>
      <c r="F256" s="44">
        <v>2150</v>
      </c>
      <c r="G256" s="44"/>
      <c r="H256" s="44">
        <f t="shared" si="3"/>
        <v>136093657.29000008</v>
      </c>
      <c r="I256" s="48"/>
      <c r="J256" s="49"/>
      <c r="K256" s="46"/>
      <c r="L256" s="46"/>
      <c r="M256" s="46"/>
      <c r="N256" s="46"/>
      <c r="O256" s="46"/>
      <c r="P256" s="46"/>
    </row>
    <row r="257" spans="3:16" ht="26.25">
      <c r="C257" s="41">
        <v>45915</v>
      </c>
      <c r="D257" s="42">
        <v>2490050608</v>
      </c>
      <c r="E257" s="43" t="s">
        <v>13</v>
      </c>
      <c r="F257" s="44">
        <v>125300</v>
      </c>
      <c r="G257" s="44"/>
      <c r="H257" s="44">
        <f t="shared" si="3"/>
        <v>136218957.29000008</v>
      </c>
      <c r="I257" s="48"/>
      <c r="J257" s="49"/>
      <c r="K257" s="46"/>
      <c r="L257" s="46"/>
      <c r="M257" s="46"/>
      <c r="N257" s="46"/>
      <c r="O257" s="46"/>
      <c r="P257" s="46"/>
    </row>
    <row r="258" spans="3:16" ht="26.25">
      <c r="C258" s="41">
        <v>45915</v>
      </c>
      <c r="D258" s="42">
        <v>406416631</v>
      </c>
      <c r="E258" s="43" t="s">
        <v>13</v>
      </c>
      <c r="F258" s="44">
        <v>15000</v>
      </c>
      <c r="G258" s="44"/>
      <c r="H258" s="44">
        <f t="shared" si="3"/>
        <v>136233957.29000008</v>
      </c>
      <c r="I258" s="48"/>
      <c r="J258" s="49"/>
      <c r="K258" s="46"/>
      <c r="L258" s="46"/>
      <c r="M258" s="46"/>
      <c r="N258" s="46"/>
      <c r="O258" s="46"/>
      <c r="P258" s="46"/>
    </row>
    <row r="259" spans="3:16" ht="26.25">
      <c r="C259" s="41">
        <v>45915</v>
      </c>
      <c r="D259" s="42">
        <v>824013252</v>
      </c>
      <c r="E259" s="43" t="s">
        <v>13</v>
      </c>
      <c r="F259" s="44">
        <v>5600</v>
      </c>
      <c r="G259" s="44"/>
      <c r="H259" s="44">
        <f t="shared" si="3"/>
        <v>136239557.29000008</v>
      </c>
      <c r="I259" s="48"/>
      <c r="J259" s="49"/>
      <c r="K259" s="46"/>
      <c r="L259" s="46"/>
      <c r="M259" s="46"/>
      <c r="N259" s="46"/>
      <c r="O259" s="46"/>
      <c r="P259" s="46"/>
    </row>
    <row r="260" spans="3:16" ht="52.5">
      <c r="C260" s="41">
        <v>45915</v>
      </c>
      <c r="D260" s="42">
        <v>346738</v>
      </c>
      <c r="E260" s="47" t="s">
        <v>14</v>
      </c>
      <c r="F260" s="44">
        <v>2500</v>
      </c>
      <c r="G260" s="44"/>
      <c r="H260" s="44">
        <f t="shared" si="3"/>
        <v>136242057.29000008</v>
      </c>
      <c r="I260" s="48"/>
      <c r="J260" s="49"/>
      <c r="K260" s="46"/>
      <c r="L260" s="46"/>
      <c r="M260" s="46"/>
      <c r="N260" s="46"/>
      <c r="O260" s="46"/>
      <c r="P260" s="46"/>
    </row>
    <row r="261" spans="3:16" ht="26.25">
      <c r="C261" s="41">
        <v>45916</v>
      </c>
      <c r="D261" s="42">
        <v>452400470190</v>
      </c>
      <c r="E261" s="43" t="s">
        <v>13</v>
      </c>
      <c r="F261" s="44">
        <v>4365</v>
      </c>
      <c r="G261" s="44"/>
      <c r="H261" s="44">
        <f t="shared" si="3"/>
        <v>136246422.29000008</v>
      </c>
      <c r="I261" s="48"/>
      <c r="J261" s="49"/>
      <c r="K261" s="46"/>
      <c r="L261" s="46"/>
      <c r="M261" s="46"/>
      <c r="N261" s="46"/>
      <c r="O261" s="46"/>
      <c r="P261" s="46"/>
    </row>
    <row r="262" spans="3:16" ht="26.25">
      <c r="C262" s="41">
        <v>45916</v>
      </c>
      <c r="D262" s="42">
        <v>240137953</v>
      </c>
      <c r="E262" s="43" t="s">
        <v>13</v>
      </c>
      <c r="F262" s="44">
        <v>8000</v>
      </c>
      <c r="G262" s="44"/>
      <c r="H262" s="44">
        <f t="shared" si="3"/>
        <v>136254422.29000008</v>
      </c>
      <c r="I262" s="48"/>
      <c r="J262" s="49"/>
      <c r="K262" s="46"/>
      <c r="L262" s="46"/>
      <c r="M262" s="46"/>
      <c r="N262" s="46"/>
      <c r="O262" s="46"/>
      <c r="P262" s="46"/>
    </row>
    <row r="263" spans="3:16" ht="26.25">
      <c r="C263" s="41">
        <v>45916</v>
      </c>
      <c r="D263" s="42">
        <v>452400541058</v>
      </c>
      <c r="E263" s="43" t="s">
        <v>13</v>
      </c>
      <c r="F263" s="44">
        <v>56200</v>
      </c>
      <c r="G263" s="44"/>
      <c r="H263" s="44">
        <f t="shared" si="3"/>
        <v>136310622.29000008</v>
      </c>
      <c r="I263" s="48"/>
      <c r="J263" s="49"/>
      <c r="K263" s="46"/>
      <c r="L263" s="46"/>
      <c r="M263" s="46"/>
      <c r="N263" s="46"/>
      <c r="O263" s="46"/>
      <c r="P263" s="46"/>
    </row>
    <row r="264" spans="3:16" ht="26.25">
      <c r="C264" s="41">
        <v>45916</v>
      </c>
      <c r="D264" s="42">
        <v>240138458</v>
      </c>
      <c r="E264" s="43" t="s">
        <v>13</v>
      </c>
      <c r="F264" s="44">
        <v>5000</v>
      </c>
      <c r="G264" s="44"/>
      <c r="H264" s="44">
        <f t="shared" si="3"/>
        <v>136315622.29000008</v>
      </c>
      <c r="I264" s="48"/>
      <c r="J264" s="49"/>
      <c r="K264" s="46"/>
      <c r="L264" s="46"/>
      <c r="M264" s="46"/>
      <c r="N264" s="46"/>
      <c r="O264" s="46"/>
      <c r="P264" s="46"/>
    </row>
    <row r="265" spans="3:16" ht="26.25">
      <c r="C265" s="41">
        <v>45916</v>
      </c>
      <c r="D265" s="42">
        <v>452400430006</v>
      </c>
      <c r="E265" s="43" t="s">
        <v>13</v>
      </c>
      <c r="F265" s="44">
        <v>11040</v>
      </c>
      <c r="G265" s="44"/>
      <c r="H265" s="44">
        <f t="shared" si="3"/>
        <v>136326662.29000008</v>
      </c>
      <c r="I265" s="48"/>
      <c r="J265" s="49"/>
      <c r="K265" s="46"/>
      <c r="L265" s="46"/>
      <c r="M265" s="46"/>
      <c r="N265" s="46"/>
      <c r="O265" s="46"/>
      <c r="P265" s="46"/>
    </row>
    <row r="266" spans="3:16" ht="26.25">
      <c r="C266" s="41">
        <v>45916</v>
      </c>
      <c r="D266" s="42">
        <v>5280010319</v>
      </c>
      <c r="E266" s="43" t="s">
        <v>13</v>
      </c>
      <c r="F266" s="44">
        <v>18200</v>
      </c>
      <c r="G266" s="44"/>
      <c r="H266" s="44">
        <f t="shared" si="3"/>
        <v>136344862.29000008</v>
      </c>
      <c r="I266" s="48"/>
      <c r="J266" s="49"/>
      <c r="K266" s="46"/>
      <c r="L266" s="46"/>
      <c r="M266" s="46"/>
      <c r="N266" s="46"/>
      <c r="O266" s="46"/>
      <c r="P266" s="46"/>
    </row>
    <row r="267" spans="3:16" ht="26.25">
      <c r="C267" s="41">
        <v>45916</v>
      </c>
      <c r="D267" s="42">
        <v>5280010322</v>
      </c>
      <c r="E267" s="43" t="s">
        <v>13</v>
      </c>
      <c r="F267" s="44">
        <v>38300</v>
      </c>
      <c r="G267" s="44"/>
      <c r="H267" s="44">
        <f t="shared" si="3"/>
        <v>136383162.29000008</v>
      </c>
      <c r="I267" s="48"/>
      <c r="J267" s="49"/>
      <c r="K267" s="46"/>
      <c r="L267" s="46"/>
      <c r="M267" s="46"/>
      <c r="N267" s="46"/>
      <c r="O267" s="46"/>
      <c r="P267" s="46"/>
    </row>
    <row r="268" spans="3:16" ht="26.25">
      <c r="C268" s="41">
        <v>45916</v>
      </c>
      <c r="D268" s="42">
        <v>5280010325</v>
      </c>
      <c r="E268" s="43" t="s">
        <v>13</v>
      </c>
      <c r="F268" s="44">
        <v>10500</v>
      </c>
      <c r="G268" s="44"/>
      <c r="H268" s="44">
        <f t="shared" si="3"/>
        <v>136393662.29000008</v>
      </c>
      <c r="I268" s="48"/>
      <c r="J268" s="49"/>
      <c r="K268" s="46"/>
      <c r="L268" s="46"/>
      <c r="M268" s="46"/>
      <c r="N268" s="46"/>
      <c r="O268" s="46"/>
      <c r="P268" s="46"/>
    </row>
    <row r="269" spans="3:16" ht="26.25">
      <c r="C269" s="41">
        <v>45916</v>
      </c>
      <c r="D269" s="42">
        <v>452400541998</v>
      </c>
      <c r="E269" s="43" t="s">
        <v>13</v>
      </c>
      <c r="F269" s="44">
        <v>534300</v>
      </c>
      <c r="G269" s="44"/>
      <c r="H269" s="44">
        <f t="shared" si="3"/>
        <v>136927962.29000008</v>
      </c>
      <c r="I269" s="48"/>
      <c r="J269" s="49"/>
      <c r="K269" s="46"/>
      <c r="L269" s="46"/>
      <c r="M269" s="46"/>
      <c r="N269" s="46"/>
      <c r="O269" s="46"/>
      <c r="P269" s="46"/>
    </row>
    <row r="270" spans="3:16" ht="26.25">
      <c r="C270" s="41">
        <v>45916</v>
      </c>
      <c r="D270" s="42">
        <v>452400541115</v>
      </c>
      <c r="E270" s="43" t="s">
        <v>13</v>
      </c>
      <c r="F270" s="44">
        <v>1740</v>
      </c>
      <c r="G270" s="44"/>
      <c r="H270" s="44">
        <f t="shared" ref="H270:H333" si="4">+H269+F270-G270</f>
        <v>136929702.29000008</v>
      </c>
      <c r="I270" s="48"/>
      <c r="J270" s="49"/>
      <c r="K270" s="46"/>
      <c r="L270" s="46"/>
      <c r="M270" s="46"/>
      <c r="N270" s="46"/>
      <c r="O270" s="46"/>
      <c r="P270" s="46"/>
    </row>
    <row r="271" spans="3:16" ht="26.25">
      <c r="C271" s="41">
        <v>45916</v>
      </c>
      <c r="D271" s="42">
        <v>452400542410</v>
      </c>
      <c r="E271" s="43" t="s">
        <v>13</v>
      </c>
      <c r="F271" s="44">
        <v>317575</v>
      </c>
      <c r="G271" s="44"/>
      <c r="H271" s="44">
        <f t="shared" si="4"/>
        <v>137247277.29000008</v>
      </c>
      <c r="I271" s="48"/>
      <c r="J271" s="49"/>
      <c r="K271" s="46"/>
      <c r="L271" s="46"/>
      <c r="M271" s="46"/>
      <c r="N271" s="46"/>
      <c r="O271" s="46"/>
      <c r="P271" s="46"/>
    </row>
    <row r="272" spans="3:16" ht="26.25">
      <c r="C272" s="41">
        <v>45916</v>
      </c>
      <c r="D272" s="42">
        <v>5530010376</v>
      </c>
      <c r="E272" s="43" t="s">
        <v>13</v>
      </c>
      <c r="F272" s="44">
        <v>381000</v>
      </c>
      <c r="G272" s="44"/>
      <c r="H272" s="44">
        <f t="shared" si="4"/>
        <v>137628277.29000008</v>
      </c>
      <c r="I272" s="48"/>
      <c r="J272" s="49"/>
      <c r="K272" s="46"/>
      <c r="L272" s="46"/>
      <c r="M272" s="46"/>
      <c r="N272" s="46"/>
      <c r="O272" s="46"/>
      <c r="P272" s="46"/>
    </row>
    <row r="273" spans="3:16" ht="26.25">
      <c r="C273" s="41">
        <v>45916</v>
      </c>
      <c r="D273" s="42">
        <v>5530010379</v>
      </c>
      <c r="E273" s="43" t="s">
        <v>13</v>
      </c>
      <c r="F273" s="44">
        <v>13025</v>
      </c>
      <c r="G273" s="44"/>
      <c r="H273" s="44">
        <f t="shared" si="4"/>
        <v>137641302.29000008</v>
      </c>
      <c r="I273" s="48"/>
      <c r="J273" s="49"/>
      <c r="K273" s="46"/>
      <c r="L273" s="46"/>
      <c r="M273" s="46"/>
      <c r="N273" s="46"/>
      <c r="O273" s="46"/>
      <c r="P273" s="46"/>
    </row>
    <row r="274" spans="3:16" ht="26.25">
      <c r="C274" s="41">
        <v>45916</v>
      </c>
      <c r="D274" s="42">
        <v>940080355</v>
      </c>
      <c r="E274" s="43" t="s">
        <v>13</v>
      </c>
      <c r="F274" s="44">
        <v>3600</v>
      </c>
      <c r="G274" s="44"/>
      <c r="H274" s="44">
        <f t="shared" si="4"/>
        <v>137644902.29000008</v>
      </c>
      <c r="I274" s="48"/>
      <c r="J274" s="49"/>
      <c r="K274" s="46"/>
      <c r="L274" s="46"/>
      <c r="M274" s="46"/>
      <c r="N274" s="46"/>
      <c r="O274" s="46"/>
      <c r="P274" s="46"/>
    </row>
    <row r="275" spans="3:16" ht="26.25">
      <c r="C275" s="41">
        <v>45916</v>
      </c>
      <c r="D275" s="42">
        <v>406521395</v>
      </c>
      <c r="E275" s="43" t="s">
        <v>13</v>
      </c>
      <c r="F275" s="44">
        <v>5600</v>
      </c>
      <c r="G275" s="44"/>
      <c r="H275" s="44">
        <f t="shared" si="4"/>
        <v>137650502.29000008</v>
      </c>
      <c r="I275" s="48"/>
      <c r="J275" s="49"/>
      <c r="K275" s="46"/>
      <c r="L275" s="46"/>
      <c r="M275" s="46"/>
      <c r="N275" s="46"/>
      <c r="O275" s="46"/>
      <c r="P275" s="46"/>
    </row>
    <row r="276" spans="3:16" ht="52.5">
      <c r="C276" s="41">
        <v>45916</v>
      </c>
      <c r="D276" s="42">
        <v>86615</v>
      </c>
      <c r="E276" s="47" t="s">
        <v>14</v>
      </c>
      <c r="F276" s="44">
        <v>975</v>
      </c>
      <c r="G276" s="44"/>
      <c r="H276" s="44">
        <f t="shared" si="4"/>
        <v>137651477.29000008</v>
      </c>
      <c r="I276" s="48"/>
      <c r="J276" s="49"/>
      <c r="K276" s="46"/>
      <c r="L276" s="46"/>
      <c r="M276" s="46"/>
      <c r="N276" s="46"/>
      <c r="O276" s="46"/>
      <c r="P276" s="46"/>
    </row>
    <row r="277" spans="3:16" ht="78.75">
      <c r="C277" s="41">
        <v>45917</v>
      </c>
      <c r="D277" s="50" t="s">
        <v>83</v>
      </c>
      <c r="E277" s="43" t="s">
        <v>84</v>
      </c>
      <c r="F277" s="44"/>
      <c r="G277" s="52">
        <v>223820</v>
      </c>
      <c r="H277" s="44">
        <f t="shared" si="4"/>
        <v>137427657.29000008</v>
      </c>
      <c r="I277" s="48"/>
      <c r="J277" s="49"/>
      <c r="K277" s="46"/>
      <c r="L277" s="46"/>
      <c r="M277" s="46"/>
      <c r="N277" s="46"/>
      <c r="O277" s="46"/>
      <c r="P277" s="46"/>
    </row>
    <row r="278" spans="3:16" ht="78.75">
      <c r="C278" s="41">
        <v>45917</v>
      </c>
      <c r="D278" s="50" t="s">
        <v>83</v>
      </c>
      <c r="E278" s="43" t="s">
        <v>85</v>
      </c>
      <c r="F278" s="44"/>
      <c r="G278" s="52">
        <v>54188</v>
      </c>
      <c r="H278" s="44">
        <f t="shared" si="4"/>
        <v>137373469.29000008</v>
      </c>
      <c r="I278" s="48"/>
      <c r="J278" s="49"/>
      <c r="K278" s="46"/>
      <c r="L278" s="46"/>
      <c r="M278" s="46"/>
      <c r="N278" s="46"/>
      <c r="O278" s="46"/>
      <c r="P278" s="46"/>
    </row>
    <row r="279" spans="3:16" ht="78.75">
      <c r="C279" s="41">
        <v>45917</v>
      </c>
      <c r="D279" s="50" t="s">
        <v>86</v>
      </c>
      <c r="E279" s="43" t="s">
        <v>87</v>
      </c>
      <c r="F279" s="44"/>
      <c r="G279" s="53">
        <v>122755.31</v>
      </c>
      <c r="H279" s="44">
        <f t="shared" si="4"/>
        <v>137250713.98000008</v>
      </c>
      <c r="I279" s="48"/>
      <c r="J279" s="49"/>
      <c r="K279" s="46"/>
      <c r="L279" s="46"/>
      <c r="M279" s="46"/>
      <c r="N279" s="46"/>
      <c r="O279" s="46"/>
      <c r="P279" s="46"/>
    </row>
    <row r="280" spans="3:16" ht="78.75">
      <c r="C280" s="41">
        <v>45917</v>
      </c>
      <c r="D280" s="50" t="s">
        <v>88</v>
      </c>
      <c r="E280" s="43" t="s">
        <v>89</v>
      </c>
      <c r="F280" s="44"/>
      <c r="G280" s="53">
        <v>1000.8</v>
      </c>
      <c r="H280" s="44">
        <f t="shared" si="4"/>
        <v>137249713.18000007</v>
      </c>
      <c r="I280" s="48"/>
      <c r="J280" s="49"/>
      <c r="K280" s="46"/>
      <c r="L280" s="46"/>
      <c r="M280" s="46"/>
      <c r="N280" s="46"/>
      <c r="O280" s="46"/>
      <c r="P280" s="46"/>
    </row>
    <row r="281" spans="3:16" ht="78.75">
      <c r="C281" s="41">
        <v>45917</v>
      </c>
      <c r="D281" s="50" t="s">
        <v>90</v>
      </c>
      <c r="E281" s="43" t="s">
        <v>91</v>
      </c>
      <c r="F281" s="44"/>
      <c r="G281" s="53">
        <v>328067.88</v>
      </c>
      <c r="H281" s="44">
        <f t="shared" si="4"/>
        <v>136921645.30000007</v>
      </c>
      <c r="I281" s="48"/>
      <c r="J281" s="49"/>
      <c r="K281" s="46"/>
      <c r="L281" s="46"/>
      <c r="M281" s="46"/>
      <c r="N281" s="46"/>
      <c r="O281" s="46"/>
      <c r="P281" s="46"/>
    </row>
    <row r="282" spans="3:16" ht="52.5">
      <c r="C282" s="41">
        <v>45917</v>
      </c>
      <c r="D282" s="50" t="s">
        <v>92</v>
      </c>
      <c r="E282" s="43" t="s">
        <v>93</v>
      </c>
      <c r="F282" s="44"/>
      <c r="G282" s="53">
        <v>83109.320000000007</v>
      </c>
      <c r="H282" s="44">
        <f t="shared" si="4"/>
        <v>136838535.98000008</v>
      </c>
      <c r="I282" s="48"/>
      <c r="J282" s="49"/>
      <c r="K282" s="46"/>
      <c r="L282" s="46"/>
      <c r="M282" s="46"/>
      <c r="N282" s="46"/>
      <c r="O282" s="46"/>
      <c r="P282" s="46"/>
    </row>
    <row r="283" spans="3:16" ht="26.25">
      <c r="C283" s="41">
        <v>45917</v>
      </c>
      <c r="D283" s="42">
        <v>452400470196</v>
      </c>
      <c r="E283" s="43" t="s">
        <v>13</v>
      </c>
      <c r="F283" s="44">
        <v>9287.75</v>
      </c>
      <c r="G283" s="44"/>
      <c r="H283" s="44">
        <f t="shared" si="4"/>
        <v>136847823.73000008</v>
      </c>
      <c r="I283" s="48"/>
      <c r="J283" s="49"/>
      <c r="K283" s="46"/>
      <c r="L283" s="46"/>
      <c r="M283" s="46"/>
      <c r="N283" s="46"/>
      <c r="O283" s="46"/>
      <c r="P283" s="46"/>
    </row>
    <row r="284" spans="3:16" ht="26.25">
      <c r="C284" s="41">
        <v>45917</v>
      </c>
      <c r="D284" s="42">
        <v>452400362746</v>
      </c>
      <c r="E284" s="43" t="s">
        <v>13</v>
      </c>
      <c r="F284" s="44">
        <v>8000</v>
      </c>
      <c r="G284" s="44"/>
      <c r="H284" s="44">
        <f t="shared" si="4"/>
        <v>136855823.73000008</v>
      </c>
      <c r="I284" s="48"/>
      <c r="J284" s="49"/>
      <c r="K284" s="46"/>
      <c r="L284" s="46"/>
      <c r="M284" s="46"/>
      <c r="N284" s="46"/>
      <c r="O284" s="46"/>
      <c r="P284" s="46"/>
    </row>
    <row r="285" spans="3:16" ht="26.25">
      <c r="C285" s="41">
        <v>45917</v>
      </c>
      <c r="D285" s="42">
        <v>930150184</v>
      </c>
      <c r="E285" s="43" t="s">
        <v>13</v>
      </c>
      <c r="F285" s="44">
        <v>5600</v>
      </c>
      <c r="G285" s="44"/>
      <c r="H285" s="44">
        <f t="shared" si="4"/>
        <v>136861423.73000008</v>
      </c>
      <c r="I285" s="48"/>
      <c r="J285" s="49"/>
      <c r="K285" s="46"/>
      <c r="L285" s="46"/>
      <c r="M285" s="61"/>
      <c r="N285" s="46"/>
      <c r="O285" s="46"/>
      <c r="P285" s="46"/>
    </row>
    <row r="286" spans="3:16" ht="26.25">
      <c r="C286" s="41">
        <v>45917</v>
      </c>
      <c r="D286" s="42">
        <v>240146912</v>
      </c>
      <c r="E286" s="43" t="s">
        <v>13</v>
      </c>
      <c r="F286" s="44">
        <v>2100</v>
      </c>
      <c r="G286" s="44"/>
      <c r="H286" s="44">
        <f t="shared" si="4"/>
        <v>136863523.73000008</v>
      </c>
      <c r="I286" s="48"/>
      <c r="J286" s="49"/>
      <c r="K286" s="46"/>
      <c r="L286" s="46"/>
      <c r="M286" s="46"/>
      <c r="N286" s="46"/>
      <c r="O286" s="46"/>
      <c r="P286" s="46"/>
    </row>
    <row r="287" spans="3:16" ht="26.25">
      <c r="C287" s="41">
        <v>45917</v>
      </c>
      <c r="D287" s="42">
        <v>240147146</v>
      </c>
      <c r="E287" s="43" t="s">
        <v>13</v>
      </c>
      <c r="F287" s="44">
        <v>5600</v>
      </c>
      <c r="G287" s="44"/>
      <c r="H287" s="44">
        <f t="shared" si="4"/>
        <v>136869123.73000008</v>
      </c>
      <c r="I287" s="48"/>
      <c r="J287" s="49"/>
      <c r="K287" s="46"/>
      <c r="L287" s="46"/>
      <c r="M287" s="46"/>
      <c r="N287" s="46"/>
      <c r="O287" s="46"/>
      <c r="P287" s="46"/>
    </row>
    <row r="288" spans="3:16" ht="26.25">
      <c r="C288" s="41">
        <v>45917</v>
      </c>
      <c r="D288" s="42">
        <v>406570120</v>
      </c>
      <c r="E288" s="43" t="s">
        <v>13</v>
      </c>
      <c r="F288" s="44">
        <v>8000</v>
      </c>
      <c r="G288" s="44"/>
      <c r="H288" s="44">
        <f t="shared" si="4"/>
        <v>136877123.73000008</v>
      </c>
      <c r="I288" s="48"/>
      <c r="J288" s="49"/>
      <c r="K288" s="46"/>
      <c r="L288" s="46"/>
      <c r="M288" s="46"/>
      <c r="N288" s="46"/>
      <c r="O288" s="46"/>
      <c r="P288" s="46"/>
    </row>
    <row r="289" spans="3:16" ht="26.25">
      <c r="C289" s="41">
        <v>45917</v>
      </c>
      <c r="D289" s="42">
        <v>924014780</v>
      </c>
      <c r="E289" s="43" t="s">
        <v>13</v>
      </c>
      <c r="F289" s="44">
        <v>7000</v>
      </c>
      <c r="G289" s="44"/>
      <c r="H289" s="44">
        <f t="shared" si="4"/>
        <v>136884123.73000008</v>
      </c>
      <c r="I289" s="48"/>
      <c r="J289" s="49"/>
      <c r="K289" s="46"/>
      <c r="L289" s="46"/>
      <c r="M289" s="46"/>
      <c r="N289" s="46"/>
      <c r="O289" s="46"/>
      <c r="P289" s="46"/>
    </row>
    <row r="290" spans="3:16" ht="26.25">
      <c r="C290" s="41">
        <v>45917</v>
      </c>
      <c r="D290" s="42">
        <v>406571775</v>
      </c>
      <c r="E290" s="43" t="s">
        <v>13</v>
      </c>
      <c r="F290" s="44">
        <v>5000</v>
      </c>
      <c r="G290" s="44"/>
      <c r="H290" s="44">
        <f t="shared" si="4"/>
        <v>136889123.73000008</v>
      </c>
      <c r="I290" s="48"/>
      <c r="J290" s="49"/>
      <c r="K290" s="46"/>
      <c r="L290" s="46"/>
      <c r="M290" s="46"/>
      <c r="N290" s="46"/>
      <c r="O290" s="46"/>
      <c r="P290" s="46"/>
    </row>
    <row r="291" spans="3:16" ht="26.25">
      <c r="C291" s="41">
        <v>45917</v>
      </c>
      <c r="D291" s="42">
        <v>406576526</v>
      </c>
      <c r="E291" s="43" t="s">
        <v>13</v>
      </c>
      <c r="F291" s="44">
        <v>15000</v>
      </c>
      <c r="G291" s="44"/>
      <c r="H291" s="44">
        <f t="shared" si="4"/>
        <v>136904123.73000008</v>
      </c>
      <c r="I291" s="48"/>
      <c r="J291" s="49"/>
      <c r="K291" s="46"/>
      <c r="L291" s="46"/>
      <c r="M291" s="46"/>
      <c r="N291" s="46"/>
      <c r="O291" s="46"/>
      <c r="P291" s="46"/>
    </row>
    <row r="292" spans="3:16" ht="26.25">
      <c r="C292" s="41">
        <v>45917</v>
      </c>
      <c r="D292" s="42">
        <v>240148597</v>
      </c>
      <c r="E292" s="43" t="s">
        <v>13</v>
      </c>
      <c r="F292" s="44">
        <v>8000</v>
      </c>
      <c r="G292" s="44"/>
      <c r="H292" s="44">
        <f t="shared" si="4"/>
        <v>136912123.73000008</v>
      </c>
      <c r="I292" s="48"/>
      <c r="J292" s="49"/>
      <c r="K292" s="46"/>
      <c r="L292" s="46"/>
      <c r="M292" s="46"/>
      <c r="N292" s="46"/>
      <c r="O292" s="46"/>
      <c r="P292" s="46"/>
    </row>
    <row r="293" spans="3:16" ht="26.25">
      <c r="C293" s="41">
        <v>45917</v>
      </c>
      <c r="D293" s="42">
        <v>452400430006</v>
      </c>
      <c r="E293" s="43" t="s">
        <v>13</v>
      </c>
      <c r="F293" s="44">
        <v>100</v>
      </c>
      <c r="G293" s="44"/>
      <c r="H293" s="44">
        <f t="shared" si="4"/>
        <v>136912223.73000008</v>
      </c>
      <c r="I293" s="48"/>
      <c r="J293" s="49"/>
      <c r="K293" s="46"/>
      <c r="L293" s="46"/>
      <c r="M293" s="46"/>
      <c r="N293" s="46"/>
      <c r="O293" s="46"/>
      <c r="P293" s="46"/>
    </row>
    <row r="294" spans="3:16" ht="26.25">
      <c r="C294" s="41">
        <v>45917</v>
      </c>
      <c r="D294" s="42">
        <v>5280010239</v>
      </c>
      <c r="E294" s="43" t="s">
        <v>13</v>
      </c>
      <c r="F294" s="44">
        <v>17700</v>
      </c>
      <c r="G294" s="44"/>
      <c r="H294" s="44">
        <f t="shared" si="4"/>
        <v>136929923.73000008</v>
      </c>
      <c r="I294" s="48"/>
      <c r="J294" s="49"/>
      <c r="K294" s="46"/>
      <c r="L294" s="46"/>
      <c r="M294" s="46"/>
      <c r="N294" s="46"/>
      <c r="O294" s="46"/>
      <c r="P294" s="46"/>
    </row>
    <row r="295" spans="3:16" ht="26.25">
      <c r="C295" s="41">
        <v>45917</v>
      </c>
      <c r="D295" s="42">
        <v>240148979</v>
      </c>
      <c r="E295" s="43" t="s">
        <v>13</v>
      </c>
      <c r="F295" s="44">
        <v>8000</v>
      </c>
      <c r="G295" s="44"/>
      <c r="H295" s="44">
        <f t="shared" si="4"/>
        <v>136937923.73000008</v>
      </c>
      <c r="I295" s="48"/>
      <c r="J295" s="49"/>
      <c r="K295" s="46"/>
      <c r="L295" s="46"/>
      <c r="M295" s="46"/>
      <c r="N295" s="46"/>
      <c r="O295" s="46"/>
      <c r="P295" s="46"/>
    </row>
    <row r="296" spans="3:16" ht="26.25">
      <c r="C296" s="41">
        <v>45917</v>
      </c>
      <c r="D296" s="42">
        <v>5530060463</v>
      </c>
      <c r="E296" s="43" t="s">
        <v>13</v>
      </c>
      <c r="F296" s="44">
        <v>5400</v>
      </c>
      <c r="G296" s="44"/>
      <c r="H296" s="44">
        <f t="shared" si="4"/>
        <v>136943323.73000008</v>
      </c>
      <c r="I296" s="48"/>
      <c r="J296" s="49"/>
      <c r="K296" s="46"/>
      <c r="L296" s="46"/>
      <c r="M296" s="46"/>
      <c r="N296" s="46"/>
      <c r="O296" s="46"/>
      <c r="P296" s="46"/>
    </row>
    <row r="297" spans="3:16" ht="26.25">
      <c r="C297" s="41">
        <v>45917</v>
      </c>
      <c r="D297" s="42">
        <v>5530060466</v>
      </c>
      <c r="E297" s="43" t="s">
        <v>13</v>
      </c>
      <c r="F297" s="44">
        <v>24800</v>
      </c>
      <c r="G297" s="44"/>
      <c r="H297" s="44">
        <f t="shared" si="4"/>
        <v>136968123.73000008</v>
      </c>
      <c r="I297" s="48"/>
      <c r="J297" s="49"/>
      <c r="K297" s="46"/>
      <c r="L297" s="46"/>
      <c r="M297" s="46"/>
      <c r="N297" s="46"/>
      <c r="O297" s="46"/>
      <c r="P297" s="46"/>
    </row>
    <row r="298" spans="3:16" ht="26.25">
      <c r="C298" s="41">
        <v>45917</v>
      </c>
      <c r="D298" s="42">
        <v>452400541463</v>
      </c>
      <c r="E298" s="43" t="s">
        <v>13</v>
      </c>
      <c r="F298" s="44">
        <v>66000</v>
      </c>
      <c r="G298" s="44"/>
      <c r="H298" s="44">
        <f t="shared" si="4"/>
        <v>137034123.73000008</v>
      </c>
      <c r="I298" s="48"/>
      <c r="J298" s="49"/>
      <c r="K298" s="46"/>
      <c r="L298" s="46"/>
      <c r="M298" s="46"/>
      <c r="N298" s="46"/>
      <c r="O298" s="46"/>
      <c r="P298" s="46"/>
    </row>
    <row r="299" spans="3:16" ht="26.25">
      <c r="C299" s="41">
        <v>45917</v>
      </c>
      <c r="D299" s="42">
        <v>452400549976</v>
      </c>
      <c r="E299" s="43" t="s">
        <v>13</v>
      </c>
      <c r="F299" s="44">
        <v>144615</v>
      </c>
      <c r="G299" s="44"/>
      <c r="H299" s="44">
        <f t="shared" si="4"/>
        <v>137178738.73000008</v>
      </c>
      <c r="I299" s="48"/>
      <c r="J299" s="49"/>
      <c r="K299" s="46"/>
      <c r="L299" s="46"/>
      <c r="M299" s="46"/>
      <c r="N299" s="46"/>
      <c r="O299" s="46"/>
      <c r="P299" s="46"/>
    </row>
    <row r="300" spans="3:16" ht="26.25">
      <c r="C300" s="41">
        <v>45917</v>
      </c>
      <c r="D300" s="42">
        <v>240150889</v>
      </c>
      <c r="E300" s="43" t="s">
        <v>13</v>
      </c>
      <c r="F300" s="44">
        <v>10500</v>
      </c>
      <c r="G300" s="44"/>
      <c r="H300" s="44">
        <f t="shared" si="4"/>
        <v>137189238.73000008</v>
      </c>
      <c r="I300" s="48"/>
      <c r="J300" s="49"/>
      <c r="K300" s="46"/>
      <c r="L300" s="46"/>
      <c r="M300" s="46"/>
      <c r="N300" s="46"/>
      <c r="O300" s="46"/>
      <c r="P300" s="46"/>
    </row>
    <row r="301" spans="3:16" ht="26.25">
      <c r="C301" s="41">
        <v>45917</v>
      </c>
      <c r="D301" s="42">
        <v>406610995</v>
      </c>
      <c r="E301" s="43" t="s">
        <v>13</v>
      </c>
      <c r="F301" s="44">
        <v>3200</v>
      </c>
      <c r="G301" s="44"/>
      <c r="H301" s="44">
        <f t="shared" si="4"/>
        <v>137192438.73000008</v>
      </c>
      <c r="I301" s="48"/>
      <c r="J301" s="49"/>
      <c r="K301" s="46"/>
      <c r="L301" s="46"/>
      <c r="M301" s="46"/>
      <c r="N301" s="46"/>
      <c r="O301" s="46"/>
      <c r="P301" s="46"/>
    </row>
    <row r="302" spans="3:16" ht="26.25">
      <c r="C302" s="56">
        <v>45917</v>
      </c>
      <c r="D302" s="42">
        <v>128121</v>
      </c>
      <c r="E302" s="43" t="s">
        <v>94</v>
      </c>
      <c r="F302" s="44">
        <v>1125000</v>
      </c>
      <c r="G302" s="55"/>
      <c r="H302" s="44">
        <f t="shared" si="4"/>
        <v>138317438.73000008</v>
      </c>
      <c r="I302" s="48"/>
      <c r="J302" s="49"/>
      <c r="K302" s="46"/>
      <c r="L302" s="46"/>
      <c r="M302" s="46"/>
      <c r="N302" s="46"/>
      <c r="O302" s="46"/>
      <c r="P302" s="46"/>
    </row>
    <row r="303" spans="3:16" ht="26.25">
      <c r="C303" s="56">
        <v>45917</v>
      </c>
      <c r="D303" s="42">
        <v>128122</v>
      </c>
      <c r="E303" s="43" t="s">
        <v>94</v>
      </c>
      <c r="F303" s="44">
        <v>14205794.93</v>
      </c>
      <c r="G303" s="55"/>
      <c r="H303" s="44">
        <f t="shared" si="4"/>
        <v>152523233.66000009</v>
      </c>
      <c r="I303" s="48"/>
      <c r="J303" s="49"/>
      <c r="K303" s="46"/>
      <c r="L303" s="46"/>
      <c r="M303" s="46"/>
      <c r="N303" s="46"/>
      <c r="O303" s="46"/>
      <c r="P303" s="46"/>
    </row>
    <row r="304" spans="3:16" ht="52.5">
      <c r="C304" s="41">
        <v>45917</v>
      </c>
      <c r="D304" s="42">
        <v>32808</v>
      </c>
      <c r="E304" s="47" t="s">
        <v>14</v>
      </c>
      <c r="F304" s="44">
        <v>525</v>
      </c>
      <c r="G304" s="44"/>
      <c r="H304" s="44">
        <f t="shared" si="4"/>
        <v>152523758.66000009</v>
      </c>
      <c r="I304" s="48"/>
      <c r="J304" s="49"/>
      <c r="K304" s="46"/>
      <c r="L304" s="46"/>
      <c r="M304" s="46"/>
      <c r="N304" s="46"/>
      <c r="O304" s="46"/>
      <c r="P304" s="46"/>
    </row>
    <row r="305" spans="3:16" ht="26.25">
      <c r="C305" s="56">
        <v>45917</v>
      </c>
      <c r="D305" s="60">
        <v>452400364650</v>
      </c>
      <c r="E305" s="54" t="s">
        <v>81</v>
      </c>
      <c r="F305" s="44"/>
      <c r="G305" s="44">
        <v>20000</v>
      </c>
      <c r="H305" s="44">
        <f t="shared" si="4"/>
        <v>152503758.66000009</v>
      </c>
      <c r="I305" s="48"/>
      <c r="J305" s="49"/>
      <c r="K305" s="46"/>
      <c r="L305" s="46"/>
      <c r="M305" s="46"/>
      <c r="N305" s="46"/>
      <c r="O305" s="46"/>
      <c r="P305" s="46"/>
    </row>
    <row r="306" spans="3:16" ht="26.25">
      <c r="C306" s="41">
        <v>45918</v>
      </c>
      <c r="D306" s="42">
        <v>452400470185</v>
      </c>
      <c r="E306" s="43" t="s">
        <v>13</v>
      </c>
      <c r="F306" s="44">
        <v>40570.25</v>
      </c>
      <c r="G306" s="44"/>
      <c r="H306" s="44">
        <f t="shared" si="4"/>
        <v>152544328.91000009</v>
      </c>
      <c r="I306" s="48"/>
      <c r="J306" s="49"/>
      <c r="K306" s="46"/>
      <c r="L306" s="46"/>
      <c r="M306" s="46"/>
      <c r="N306" s="46"/>
      <c r="O306" s="46"/>
      <c r="P306" s="46"/>
    </row>
    <row r="307" spans="3:16" ht="26.25">
      <c r="C307" s="41">
        <v>45918</v>
      </c>
      <c r="D307" s="42">
        <v>240153250</v>
      </c>
      <c r="E307" s="43" t="s">
        <v>13</v>
      </c>
      <c r="F307" s="44">
        <v>5000</v>
      </c>
      <c r="G307" s="44"/>
      <c r="H307" s="44">
        <f t="shared" si="4"/>
        <v>152549328.91000009</v>
      </c>
      <c r="I307" s="48"/>
      <c r="J307" s="49"/>
      <c r="K307" s="46"/>
      <c r="L307" s="46"/>
      <c r="M307" s="46"/>
      <c r="N307" s="46"/>
      <c r="O307" s="46"/>
      <c r="P307" s="46"/>
    </row>
    <row r="308" spans="3:16" ht="26.25">
      <c r="C308" s="41">
        <v>45918</v>
      </c>
      <c r="D308" s="42">
        <v>240153558</v>
      </c>
      <c r="E308" s="43" t="s">
        <v>13</v>
      </c>
      <c r="F308" s="44">
        <v>700</v>
      </c>
      <c r="G308" s="44"/>
      <c r="H308" s="44">
        <f t="shared" si="4"/>
        <v>152550028.91000009</v>
      </c>
      <c r="I308" s="48"/>
      <c r="J308" s="49"/>
      <c r="K308" s="46"/>
      <c r="L308" s="46"/>
      <c r="M308" s="46"/>
      <c r="N308" s="46"/>
      <c r="O308" s="46"/>
      <c r="P308" s="46"/>
    </row>
    <row r="309" spans="3:16" ht="26.25">
      <c r="C309" s="41">
        <v>45918</v>
      </c>
      <c r="D309" s="42">
        <v>452400549015</v>
      </c>
      <c r="E309" s="43" t="s">
        <v>13</v>
      </c>
      <c r="F309" s="44">
        <v>15400</v>
      </c>
      <c r="G309" s="44"/>
      <c r="H309" s="44">
        <f t="shared" si="4"/>
        <v>152565428.91000009</v>
      </c>
      <c r="I309" s="48"/>
      <c r="J309" s="49"/>
      <c r="K309" s="46"/>
      <c r="L309" s="46"/>
      <c r="M309" s="46"/>
      <c r="N309" s="46"/>
      <c r="O309" s="46"/>
      <c r="P309" s="46"/>
    </row>
    <row r="310" spans="3:16" ht="26.25">
      <c r="C310" s="41">
        <v>45918</v>
      </c>
      <c r="D310" s="42">
        <v>5270020164</v>
      </c>
      <c r="E310" s="43" t="s">
        <v>13</v>
      </c>
      <c r="F310" s="44">
        <v>5250</v>
      </c>
      <c r="G310" s="44"/>
      <c r="H310" s="44">
        <f t="shared" si="4"/>
        <v>152570678.91000009</v>
      </c>
      <c r="I310" s="48"/>
      <c r="J310" s="49"/>
      <c r="K310" s="46"/>
      <c r="L310" s="46"/>
      <c r="M310" s="46"/>
      <c r="N310" s="46"/>
      <c r="O310" s="46"/>
      <c r="P310" s="46"/>
    </row>
    <row r="311" spans="3:16" ht="26.25">
      <c r="C311" s="41">
        <v>45918</v>
      </c>
      <c r="D311" s="42">
        <v>240154125</v>
      </c>
      <c r="E311" s="43" t="s">
        <v>13</v>
      </c>
      <c r="F311" s="44">
        <v>8000</v>
      </c>
      <c r="G311" s="44"/>
      <c r="H311" s="44">
        <f t="shared" si="4"/>
        <v>152578678.91000009</v>
      </c>
      <c r="I311" s="48"/>
      <c r="J311" s="49"/>
      <c r="K311" s="46"/>
      <c r="L311" s="46"/>
      <c r="M311" s="46"/>
      <c r="N311" s="46"/>
      <c r="O311" s="46"/>
      <c r="P311" s="46"/>
    </row>
    <row r="312" spans="3:16" ht="26.25">
      <c r="C312" s="41">
        <v>45918</v>
      </c>
      <c r="D312" s="42">
        <v>5280010186</v>
      </c>
      <c r="E312" s="43" t="s">
        <v>13</v>
      </c>
      <c r="F312" s="44">
        <v>4100</v>
      </c>
      <c r="G312" s="44"/>
      <c r="H312" s="44">
        <f t="shared" si="4"/>
        <v>152582778.91000009</v>
      </c>
      <c r="I312" s="48"/>
      <c r="J312" s="49"/>
      <c r="K312" s="46"/>
      <c r="L312" s="46"/>
      <c r="M312" s="46"/>
      <c r="N312" s="46"/>
      <c r="O312" s="46"/>
      <c r="P312" s="46"/>
    </row>
    <row r="313" spans="3:16" ht="26.25">
      <c r="C313" s="41">
        <v>45918</v>
      </c>
      <c r="D313" s="42">
        <v>452400547568</v>
      </c>
      <c r="E313" s="43" t="s">
        <v>13</v>
      </c>
      <c r="F313" s="44">
        <v>1340</v>
      </c>
      <c r="G313" s="44"/>
      <c r="H313" s="44">
        <f t="shared" si="4"/>
        <v>152584118.91000009</v>
      </c>
      <c r="I313" s="48"/>
      <c r="J313" s="49"/>
      <c r="K313" s="46"/>
      <c r="L313" s="46"/>
      <c r="M313" s="46"/>
      <c r="N313" s="46"/>
      <c r="O313" s="46"/>
      <c r="P313" s="46"/>
    </row>
    <row r="314" spans="3:16" ht="26.25">
      <c r="C314" s="41">
        <v>45918</v>
      </c>
      <c r="D314" s="42">
        <v>452400541297</v>
      </c>
      <c r="E314" s="43" t="s">
        <v>13</v>
      </c>
      <c r="F314" s="44">
        <v>8400</v>
      </c>
      <c r="G314" s="44"/>
      <c r="H314" s="44">
        <f t="shared" si="4"/>
        <v>152592518.91000009</v>
      </c>
      <c r="I314" s="48"/>
      <c r="J314" s="49"/>
      <c r="K314" s="46"/>
      <c r="L314" s="46"/>
      <c r="M314" s="46"/>
      <c r="N314" s="46"/>
      <c r="O314" s="46"/>
      <c r="P314" s="46"/>
    </row>
    <row r="315" spans="3:16" ht="26.25">
      <c r="C315" s="41">
        <v>45918</v>
      </c>
      <c r="D315" s="42">
        <v>452400542301</v>
      </c>
      <c r="E315" s="43" t="s">
        <v>13</v>
      </c>
      <c r="F315" s="44">
        <v>29400</v>
      </c>
      <c r="G315" s="44"/>
      <c r="H315" s="44">
        <f t="shared" si="4"/>
        <v>152621918.91000009</v>
      </c>
      <c r="I315" s="48"/>
      <c r="J315" s="49"/>
      <c r="K315" s="46"/>
      <c r="L315" s="46"/>
      <c r="M315" s="46"/>
      <c r="N315" s="46"/>
      <c r="O315" s="46"/>
      <c r="P315" s="46"/>
    </row>
    <row r="316" spans="3:16" ht="26.25">
      <c r="C316" s="41">
        <v>45918</v>
      </c>
      <c r="D316" s="42">
        <v>452400544489</v>
      </c>
      <c r="E316" s="43" t="s">
        <v>13</v>
      </c>
      <c r="F316" s="44">
        <v>1800</v>
      </c>
      <c r="G316" s="44"/>
      <c r="H316" s="44">
        <f t="shared" si="4"/>
        <v>152623718.91000009</v>
      </c>
      <c r="I316" s="48"/>
      <c r="J316" s="49"/>
      <c r="K316" s="46"/>
      <c r="L316" s="46"/>
      <c r="M316" s="46"/>
      <c r="N316" s="46"/>
      <c r="O316" s="46"/>
      <c r="P316" s="46"/>
    </row>
    <row r="317" spans="3:16" ht="26.25">
      <c r="C317" s="41">
        <v>45918</v>
      </c>
      <c r="D317" s="42">
        <v>3400050433</v>
      </c>
      <c r="E317" s="43" t="s">
        <v>13</v>
      </c>
      <c r="F317" s="44">
        <v>1400</v>
      </c>
      <c r="G317" s="44"/>
      <c r="H317" s="44">
        <f t="shared" si="4"/>
        <v>152625118.91000009</v>
      </c>
      <c r="I317" s="48"/>
      <c r="J317" s="49"/>
      <c r="K317" s="46"/>
      <c r="L317" s="46"/>
      <c r="M317" s="46"/>
      <c r="N317" s="46"/>
      <c r="O317" s="46"/>
      <c r="P317" s="46"/>
    </row>
    <row r="318" spans="3:16" ht="26.25">
      <c r="C318" s="41">
        <v>45918</v>
      </c>
      <c r="D318" s="42">
        <v>240156435</v>
      </c>
      <c r="E318" s="43" t="s">
        <v>13</v>
      </c>
      <c r="F318" s="44">
        <v>615000</v>
      </c>
      <c r="G318" s="44"/>
      <c r="H318" s="44">
        <f t="shared" si="4"/>
        <v>153240118.91000009</v>
      </c>
      <c r="I318" s="48"/>
      <c r="J318" s="49"/>
      <c r="K318" s="46"/>
      <c r="L318" s="46"/>
      <c r="M318" s="46"/>
      <c r="N318" s="46"/>
      <c r="O318" s="46"/>
      <c r="P318" s="46"/>
    </row>
    <row r="319" spans="3:16" ht="26.25">
      <c r="C319" s="41">
        <v>45918</v>
      </c>
      <c r="D319" s="42">
        <v>406675469</v>
      </c>
      <c r="E319" s="43" t="s">
        <v>13</v>
      </c>
      <c r="F319" s="44">
        <v>6300</v>
      </c>
      <c r="G319" s="44"/>
      <c r="H319" s="44">
        <f t="shared" si="4"/>
        <v>153246418.91000009</v>
      </c>
      <c r="I319" s="48"/>
      <c r="J319" s="49"/>
      <c r="K319" s="46"/>
      <c r="L319" s="46"/>
      <c r="M319" s="46"/>
      <c r="N319" s="46"/>
      <c r="O319" s="46"/>
      <c r="P319" s="46"/>
    </row>
    <row r="320" spans="3:16" ht="26.25">
      <c r="C320" s="41">
        <v>45918</v>
      </c>
      <c r="D320" s="42">
        <v>406690303</v>
      </c>
      <c r="E320" s="43" t="s">
        <v>13</v>
      </c>
      <c r="F320" s="44">
        <v>15000</v>
      </c>
      <c r="G320" s="44"/>
      <c r="H320" s="44">
        <f t="shared" si="4"/>
        <v>153261418.91000009</v>
      </c>
      <c r="I320" s="48"/>
      <c r="J320" s="49"/>
      <c r="K320" s="46"/>
      <c r="L320" s="46"/>
      <c r="M320" s="46"/>
      <c r="N320" s="46"/>
      <c r="O320" s="46"/>
      <c r="P320" s="46"/>
    </row>
    <row r="321" spans="3:16" ht="26.25">
      <c r="C321" s="41">
        <v>45918</v>
      </c>
      <c r="D321" s="42">
        <v>4524000037379</v>
      </c>
      <c r="E321" s="47" t="s">
        <v>31</v>
      </c>
      <c r="F321" s="44">
        <v>47600</v>
      </c>
      <c r="G321" s="44"/>
      <c r="H321" s="44">
        <f t="shared" si="4"/>
        <v>153309018.91000009</v>
      </c>
      <c r="I321" s="48"/>
      <c r="J321" s="49"/>
      <c r="K321" s="46"/>
      <c r="L321" s="46"/>
      <c r="M321" s="46"/>
      <c r="N321" s="46"/>
      <c r="O321" s="46"/>
      <c r="P321" s="46"/>
    </row>
    <row r="322" spans="3:16" ht="26.25">
      <c r="C322" s="56">
        <v>45918</v>
      </c>
      <c r="D322" s="42">
        <v>128444</v>
      </c>
      <c r="E322" s="43" t="s">
        <v>94</v>
      </c>
      <c r="F322" s="44">
        <v>5802000</v>
      </c>
      <c r="G322" s="55"/>
      <c r="H322" s="44">
        <f t="shared" si="4"/>
        <v>159111018.91000009</v>
      </c>
      <c r="I322" s="48"/>
      <c r="J322" s="49"/>
      <c r="K322" s="46"/>
      <c r="L322" s="46"/>
      <c r="M322" s="46"/>
      <c r="N322" s="46"/>
      <c r="O322" s="46"/>
      <c r="P322" s="46"/>
    </row>
    <row r="323" spans="3:16" ht="52.5">
      <c r="C323" s="41">
        <v>45918</v>
      </c>
      <c r="D323" s="42">
        <v>95921</v>
      </c>
      <c r="E323" s="47" t="s">
        <v>14</v>
      </c>
      <c r="F323" s="44">
        <v>750</v>
      </c>
      <c r="G323" s="44"/>
      <c r="H323" s="44">
        <f t="shared" si="4"/>
        <v>159111768.91000009</v>
      </c>
      <c r="I323" s="48"/>
      <c r="J323" s="49"/>
      <c r="K323" s="46"/>
      <c r="L323" s="46"/>
      <c r="M323" s="46"/>
      <c r="N323" s="46"/>
      <c r="O323" s="46"/>
      <c r="P323" s="46"/>
    </row>
    <row r="324" spans="3:16" ht="52.5">
      <c r="C324" s="41">
        <v>45918</v>
      </c>
      <c r="D324" s="42">
        <v>923273</v>
      </c>
      <c r="E324" s="47" t="s">
        <v>14</v>
      </c>
      <c r="F324" s="44">
        <v>750</v>
      </c>
      <c r="G324" s="44"/>
      <c r="H324" s="44">
        <f t="shared" si="4"/>
        <v>159112518.91000009</v>
      </c>
      <c r="I324" s="48"/>
      <c r="J324" s="49"/>
      <c r="K324" s="46"/>
      <c r="L324" s="46"/>
      <c r="M324" s="46"/>
      <c r="N324" s="46"/>
      <c r="O324" s="46"/>
      <c r="P324" s="46"/>
    </row>
    <row r="325" spans="3:16" ht="78.75">
      <c r="C325" s="41">
        <v>45919</v>
      </c>
      <c r="D325" s="50" t="s">
        <v>95</v>
      </c>
      <c r="E325" s="43" t="s">
        <v>96</v>
      </c>
      <c r="F325" s="44"/>
      <c r="G325" s="52">
        <v>7488</v>
      </c>
      <c r="H325" s="44">
        <f t="shared" si="4"/>
        <v>159105030.91000009</v>
      </c>
      <c r="I325" s="48"/>
      <c r="J325" s="49"/>
      <c r="K325" s="46"/>
      <c r="L325" s="46"/>
      <c r="M325" s="46"/>
      <c r="N325" s="46"/>
      <c r="O325" s="46"/>
      <c r="P325" s="46"/>
    </row>
    <row r="326" spans="3:16" ht="78.75">
      <c r="C326" s="41">
        <v>45919</v>
      </c>
      <c r="D326" s="50" t="s">
        <v>97</v>
      </c>
      <c r="E326" s="43" t="s">
        <v>98</v>
      </c>
      <c r="F326" s="44"/>
      <c r="G326" s="52">
        <v>34720</v>
      </c>
      <c r="H326" s="44">
        <f t="shared" si="4"/>
        <v>159070310.91000009</v>
      </c>
      <c r="I326" s="48"/>
      <c r="J326" s="49"/>
      <c r="K326" s="46"/>
      <c r="L326" s="46"/>
      <c r="M326" s="46"/>
      <c r="N326" s="46"/>
      <c r="O326" s="46"/>
      <c r="P326" s="46"/>
    </row>
    <row r="327" spans="3:16" ht="52.5">
      <c r="C327" s="41">
        <v>45919</v>
      </c>
      <c r="D327" s="50" t="s">
        <v>99</v>
      </c>
      <c r="E327" s="43" t="s">
        <v>100</v>
      </c>
      <c r="F327" s="44"/>
      <c r="G327" s="62">
        <v>64906.18</v>
      </c>
      <c r="H327" s="44">
        <f t="shared" si="4"/>
        <v>159005404.73000008</v>
      </c>
      <c r="I327" s="48"/>
      <c r="J327" s="49"/>
      <c r="K327" s="46"/>
      <c r="L327" s="46"/>
      <c r="M327" s="46"/>
      <c r="N327" s="46"/>
      <c r="O327" s="46"/>
      <c r="P327" s="46"/>
    </row>
    <row r="328" spans="3:16" ht="52.5">
      <c r="C328" s="41">
        <v>45919</v>
      </c>
      <c r="D328" s="50" t="s">
        <v>101</v>
      </c>
      <c r="E328" s="43" t="s">
        <v>102</v>
      </c>
      <c r="F328" s="44"/>
      <c r="G328" s="52">
        <v>6410.25</v>
      </c>
      <c r="H328" s="44">
        <f t="shared" si="4"/>
        <v>158998994.48000008</v>
      </c>
      <c r="I328" s="48"/>
      <c r="J328" s="49"/>
      <c r="K328" s="46"/>
      <c r="L328" s="46"/>
      <c r="M328" s="46"/>
      <c r="N328" s="46"/>
      <c r="O328" s="46"/>
      <c r="P328" s="46"/>
    </row>
    <row r="329" spans="3:16" ht="52.5">
      <c r="C329" s="41">
        <v>45919</v>
      </c>
      <c r="D329" s="50" t="s">
        <v>95</v>
      </c>
      <c r="E329" s="43" t="s">
        <v>103</v>
      </c>
      <c r="F329" s="44"/>
      <c r="G329" s="52">
        <v>77472</v>
      </c>
      <c r="H329" s="44">
        <f t="shared" si="4"/>
        <v>158921522.48000008</v>
      </c>
      <c r="I329" s="48"/>
      <c r="J329" s="49"/>
      <c r="K329" s="46"/>
      <c r="L329" s="46"/>
      <c r="M329" s="46"/>
      <c r="N329" s="46"/>
      <c r="O329" s="46"/>
      <c r="P329" s="46"/>
    </row>
    <row r="330" spans="3:16" ht="78.75">
      <c r="C330" s="41">
        <v>45919</v>
      </c>
      <c r="D330" s="50" t="s">
        <v>97</v>
      </c>
      <c r="E330" s="43" t="s">
        <v>104</v>
      </c>
      <c r="F330" s="44"/>
      <c r="G330" s="52">
        <v>111600</v>
      </c>
      <c r="H330" s="44">
        <f t="shared" si="4"/>
        <v>158809922.48000008</v>
      </c>
      <c r="I330" s="48"/>
      <c r="J330" s="49"/>
      <c r="K330" s="46"/>
      <c r="L330" s="46"/>
      <c r="M330" s="46"/>
      <c r="N330" s="46"/>
      <c r="O330" s="46"/>
      <c r="P330" s="46"/>
    </row>
    <row r="331" spans="3:16" ht="52.5">
      <c r="C331" s="41">
        <v>45919</v>
      </c>
      <c r="D331" s="50" t="s">
        <v>99</v>
      </c>
      <c r="E331" s="43" t="s">
        <v>105</v>
      </c>
      <c r="F331" s="44"/>
      <c r="G331" s="62">
        <v>253432.22</v>
      </c>
      <c r="H331" s="44">
        <f t="shared" si="4"/>
        <v>158556490.26000008</v>
      </c>
      <c r="I331" s="48"/>
      <c r="J331" s="49"/>
      <c r="K331" s="46"/>
      <c r="L331" s="46"/>
      <c r="M331" s="46"/>
      <c r="N331" s="46"/>
      <c r="O331" s="46"/>
      <c r="P331" s="46"/>
    </row>
    <row r="332" spans="3:16" ht="26.25">
      <c r="C332" s="41">
        <v>45919</v>
      </c>
      <c r="D332" s="50" t="s">
        <v>106</v>
      </c>
      <c r="E332" s="43" t="s">
        <v>107</v>
      </c>
      <c r="F332" s="44"/>
      <c r="G332" s="62">
        <v>808738.71</v>
      </c>
      <c r="H332" s="44">
        <f t="shared" si="4"/>
        <v>157747751.55000007</v>
      </c>
      <c r="I332" s="48"/>
      <c r="J332" s="49"/>
      <c r="K332" s="46"/>
      <c r="L332" s="46"/>
      <c r="M332" s="46"/>
      <c r="N332" s="46"/>
      <c r="O332" s="46"/>
      <c r="P332" s="46"/>
    </row>
    <row r="333" spans="3:16" ht="26.25">
      <c r="C333" s="41">
        <v>45919</v>
      </c>
      <c r="D333" s="50" t="s">
        <v>106</v>
      </c>
      <c r="E333" s="43" t="s">
        <v>107</v>
      </c>
      <c r="F333" s="44"/>
      <c r="G333" s="62">
        <v>48261.29</v>
      </c>
      <c r="H333" s="44">
        <f t="shared" si="4"/>
        <v>157699490.26000008</v>
      </c>
      <c r="I333" s="48"/>
      <c r="J333" s="49"/>
      <c r="K333" s="46"/>
      <c r="L333" s="46"/>
      <c r="M333" s="46"/>
      <c r="N333" s="46"/>
      <c r="O333" s="46"/>
      <c r="P333" s="46"/>
    </row>
    <row r="334" spans="3:16" ht="26.25">
      <c r="C334" s="41">
        <v>45919</v>
      </c>
      <c r="D334" s="50" t="s">
        <v>108</v>
      </c>
      <c r="E334" s="43" t="s">
        <v>109</v>
      </c>
      <c r="F334" s="44"/>
      <c r="G334" s="62">
        <v>4472001.1100000003</v>
      </c>
      <c r="H334" s="44">
        <f t="shared" ref="H334:H397" si="5">+H333+F334-G334</f>
        <v>153227489.15000007</v>
      </c>
      <c r="I334" s="48"/>
      <c r="J334" s="49"/>
      <c r="K334" s="46"/>
      <c r="L334" s="46"/>
      <c r="M334" s="46"/>
      <c r="N334" s="46"/>
      <c r="O334" s="46"/>
      <c r="P334" s="46"/>
    </row>
    <row r="335" spans="3:16" ht="26.25">
      <c r="C335" s="41">
        <v>45919</v>
      </c>
      <c r="D335" s="50" t="s">
        <v>108</v>
      </c>
      <c r="E335" s="43" t="s">
        <v>109</v>
      </c>
      <c r="F335" s="44"/>
      <c r="G335" s="62">
        <v>602232.49</v>
      </c>
      <c r="H335" s="44">
        <f t="shared" si="5"/>
        <v>152625256.66000006</v>
      </c>
      <c r="I335" s="48"/>
      <c r="J335" s="49"/>
      <c r="K335" s="46"/>
      <c r="L335" s="46"/>
      <c r="M335" s="46"/>
      <c r="N335" s="46"/>
      <c r="O335" s="46"/>
      <c r="P335" s="46"/>
    </row>
    <row r="336" spans="3:16" ht="26.25">
      <c r="C336" s="41">
        <v>45919</v>
      </c>
      <c r="D336" s="50" t="s">
        <v>110</v>
      </c>
      <c r="E336" s="43" t="s">
        <v>111</v>
      </c>
      <c r="F336" s="44"/>
      <c r="G336" s="44">
        <v>53202.25</v>
      </c>
      <c r="H336" s="44">
        <f t="shared" si="5"/>
        <v>152572054.41000006</v>
      </c>
      <c r="I336" s="48"/>
      <c r="J336" s="49"/>
      <c r="K336" s="46"/>
      <c r="L336" s="46"/>
      <c r="M336" s="46"/>
      <c r="N336" s="46"/>
      <c r="O336" s="46"/>
      <c r="P336" s="46"/>
    </row>
    <row r="337" spans="3:16" ht="26.25">
      <c r="C337" s="41">
        <v>45919</v>
      </c>
      <c r="D337" s="42" t="s">
        <v>112</v>
      </c>
      <c r="E337" s="43" t="s">
        <v>111</v>
      </c>
      <c r="F337" s="44"/>
      <c r="G337" s="44">
        <v>8988.14</v>
      </c>
      <c r="H337" s="44">
        <f t="shared" si="5"/>
        <v>152563066.27000007</v>
      </c>
      <c r="I337" s="48"/>
      <c r="J337" s="49"/>
      <c r="K337" s="46"/>
      <c r="L337" s="46"/>
      <c r="M337" s="46"/>
      <c r="N337" s="46"/>
      <c r="O337" s="46"/>
      <c r="P337" s="46"/>
    </row>
    <row r="338" spans="3:16" ht="26.25">
      <c r="C338" s="41">
        <v>45919</v>
      </c>
      <c r="D338" s="50" t="s">
        <v>113</v>
      </c>
      <c r="E338" s="43" t="s">
        <v>114</v>
      </c>
      <c r="F338" s="44"/>
      <c r="G338" s="44">
        <v>55430</v>
      </c>
      <c r="H338" s="44">
        <f t="shared" si="5"/>
        <v>152507636.27000007</v>
      </c>
      <c r="I338" s="48"/>
      <c r="J338" s="49"/>
      <c r="K338" s="46"/>
      <c r="L338" s="46"/>
      <c r="M338" s="46"/>
      <c r="N338" s="46"/>
      <c r="O338" s="46"/>
      <c r="P338" s="46"/>
    </row>
    <row r="339" spans="3:16" ht="26.25">
      <c r="C339" s="41">
        <v>45919</v>
      </c>
      <c r="D339" s="42" t="s">
        <v>115</v>
      </c>
      <c r="E339" s="43" t="s">
        <v>116</v>
      </c>
      <c r="F339" s="44"/>
      <c r="G339" s="44">
        <v>14052.5</v>
      </c>
      <c r="H339" s="44">
        <f t="shared" si="5"/>
        <v>152493583.77000007</v>
      </c>
      <c r="I339" s="48"/>
      <c r="J339" s="49"/>
      <c r="K339" s="46"/>
      <c r="L339" s="46"/>
      <c r="M339" s="46"/>
      <c r="N339" s="46"/>
      <c r="O339" s="46"/>
      <c r="P339" s="46"/>
    </row>
    <row r="340" spans="3:16" ht="26.25">
      <c r="C340" s="41">
        <v>45919</v>
      </c>
      <c r="D340" s="50" t="s">
        <v>117</v>
      </c>
      <c r="E340" s="43" t="s">
        <v>118</v>
      </c>
      <c r="F340" s="44"/>
      <c r="G340" s="44">
        <v>16505</v>
      </c>
      <c r="H340" s="44">
        <f t="shared" si="5"/>
        <v>152477078.77000007</v>
      </c>
      <c r="I340" s="48"/>
      <c r="J340" s="49"/>
      <c r="K340" s="46"/>
      <c r="L340" s="46"/>
      <c r="M340" s="46"/>
      <c r="N340" s="46"/>
      <c r="O340" s="46"/>
      <c r="P340" s="46"/>
    </row>
    <row r="341" spans="3:16" ht="26.25">
      <c r="C341" s="41">
        <v>45919</v>
      </c>
      <c r="D341" s="50" t="s">
        <v>119</v>
      </c>
      <c r="E341" s="43" t="s">
        <v>118</v>
      </c>
      <c r="F341" s="44"/>
      <c r="G341" s="44">
        <v>13050</v>
      </c>
      <c r="H341" s="44">
        <f t="shared" si="5"/>
        <v>152464028.77000007</v>
      </c>
      <c r="I341" s="48"/>
      <c r="J341" s="49"/>
      <c r="K341" s="46"/>
      <c r="L341" s="46"/>
      <c r="M341" s="46"/>
      <c r="N341" s="46"/>
      <c r="O341" s="46"/>
      <c r="P341" s="46"/>
    </row>
    <row r="342" spans="3:16" ht="26.25">
      <c r="C342" s="41">
        <v>45919</v>
      </c>
      <c r="D342" s="42" t="s">
        <v>120</v>
      </c>
      <c r="E342" s="43" t="s">
        <v>121</v>
      </c>
      <c r="F342" s="44"/>
      <c r="G342" s="44">
        <v>131584.5</v>
      </c>
      <c r="H342" s="44">
        <f t="shared" si="5"/>
        <v>152332444.27000007</v>
      </c>
      <c r="I342" s="48"/>
      <c r="J342" s="49"/>
      <c r="K342" s="46"/>
      <c r="L342" s="46"/>
      <c r="M342" s="46"/>
      <c r="N342" s="46"/>
      <c r="O342" s="46"/>
      <c r="P342" s="46"/>
    </row>
    <row r="343" spans="3:16" ht="26.25">
      <c r="C343" s="41">
        <v>45919</v>
      </c>
      <c r="D343" s="50" t="s">
        <v>122</v>
      </c>
      <c r="E343" s="43" t="s">
        <v>123</v>
      </c>
      <c r="F343" s="44"/>
      <c r="G343" s="44">
        <v>25852.5</v>
      </c>
      <c r="H343" s="44">
        <f t="shared" si="5"/>
        <v>152306591.77000007</v>
      </c>
      <c r="I343" s="48"/>
      <c r="J343" s="49"/>
      <c r="K343" s="46"/>
      <c r="L343" s="46"/>
      <c r="M343" s="46"/>
      <c r="N343" s="46"/>
      <c r="O343" s="46"/>
      <c r="P343" s="46"/>
    </row>
    <row r="344" spans="3:16" ht="52.5">
      <c r="C344" s="41">
        <v>45919</v>
      </c>
      <c r="D344" s="50" t="s">
        <v>101</v>
      </c>
      <c r="E344" s="43" t="s">
        <v>124</v>
      </c>
      <c r="F344" s="44"/>
      <c r="G344" s="52">
        <v>144871.56</v>
      </c>
      <c r="H344" s="44">
        <f t="shared" si="5"/>
        <v>152161720.21000007</v>
      </c>
      <c r="I344" s="48"/>
      <c r="J344" s="49"/>
      <c r="K344" s="46"/>
      <c r="L344" s="46"/>
      <c r="M344" s="46"/>
      <c r="N344" s="46"/>
      <c r="O344" s="46"/>
      <c r="P344" s="46"/>
    </row>
    <row r="345" spans="3:16" ht="33.75" customHeight="1">
      <c r="C345" s="41">
        <v>45919</v>
      </c>
      <c r="D345" s="50" t="s">
        <v>125</v>
      </c>
      <c r="E345" s="43" t="s">
        <v>126</v>
      </c>
      <c r="F345" s="44"/>
      <c r="G345" s="62">
        <v>1590770.26</v>
      </c>
      <c r="H345" s="44">
        <f t="shared" si="5"/>
        <v>150570949.95000008</v>
      </c>
      <c r="I345" s="48"/>
      <c r="J345" s="49"/>
      <c r="K345" s="46"/>
      <c r="L345" s="46"/>
      <c r="M345" s="46"/>
      <c r="N345" s="46"/>
      <c r="O345" s="46"/>
      <c r="P345" s="46"/>
    </row>
    <row r="346" spans="3:16" ht="52.5">
      <c r="C346" s="41">
        <v>45919</v>
      </c>
      <c r="D346" s="50" t="s">
        <v>127</v>
      </c>
      <c r="E346" s="43" t="s">
        <v>128</v>
      </c>
      <c r="F346" s="44"/>
      <c r="G346" s="62">
        <v>314505.83</v>
      </c>
      <c r="H346" s="44">
        <f t="shared" si="5"/>
        <v>150256444.12000006</v>
      </c>
      <c r="I346" s="48"/>
      <c r="J346" s="49"/>
      <c r="K346" s="46"/>
      <c r="L346" s="46"/>
      <c r="M346" s="46"/>
      <c r="N346" s="46"/>
      <c r="O346" s="46"/>
      <c r="P346" s="46"/>
    </row>
    <row r="347" spans="3:16" ht="28.5" customHeight="1">
      <c r="C347" s="41">
        <v>45919</v>
      </c>
      <c r="D347" s="50" t="s">
        <v>129</v>
      </c>
      <c r="E347" s="43" t="s">
        <v>130</v>
      </c>
      <c r="F347" s="44"/>
      <c r="G347" s="62">
        <v>15000</v>
      </c>
      <c r="H347" s="44">
        <f t="shared" si="5"/>
        <v>150241444.12000006</v>
      </c>
      <c r="I347" s="48"/>
      <c r="J347" s="49"/>
      <c r="K347" s="46"/>
      <c r="L347" s="46"/>
      <c r="M347" s="46"/>
      <c r="N347" s="46"/>
      <c r="O347" s="46"/>
      <c r="P347" s="46"/>
    </row>
    <row r="348" spans="3:16" ht="52.5">
      <c r="C348" s="41">
        <v>45919</v>
      </c>
      <c r="D348" s="50" t="s">
        <v>131</v>
      </c>
      <c r="E348" s="43" t="s">
        <v>132</v>
      </c>
      <c r="F348" s="44"/>
      <c r="G348" s="53">
        <v>294520.18</v>
      </c>
      <c r="H348" s="44">
        <f t="shared" si="5"/>
        <v>149946923.94000006</v>
      </c>
      <c r="I348" s="48"/>
      <c r="J348" s="49"/>
      <c r="K348" s="46"/>
      <c r="L348" s="46"/>
      <c r="M348" s="46"/>
      <c r="N348" s="46"/>
      <c r="O348" s="46"/>
      <c r="P348" s="46"/>
    </row>
    <row r="349" spans="3:16" ht="52.5">
      <c r="C349" s="41">
        <v>45919</v>
      </c>
      <c r="D349" s="50" t="s">
        <v>133</v>
      </c>
      <c r="E349" s="47" t="s">
        <v>134</v>
      </c>
      <c r="F349" s="44"/>
      <c r="G349" s="62">
        <v>1309.8</v>
      </c>
      <c r="H349" s="44">
        <f t="shared" si="5"/>
        <v>149945614.14000005</v>
      </c>
      <c r="I349" s="48"/>
      <c r="J349" s="49"/>
      <c r="K349" s="46"/>
      <c r="L349" s="46"/>
      <c r="M349" s="46"/>
      <c r="N349" s="46"/>
      <c r="O349" s="46"/>
      <c r="P349" s="46"/>
    </row>
    <row r="350" spans="3:16" ht="52.5">
      <c r="C350" s="41">
        <v>45919</v>
      </c>
      <c r="D350" s="50" t="s">
        <v>135</v>
      </c>
      <c r="E350" s="43" t="s">
        <v>136</v>
      </c>
      <c r="F350" s="44"/>
      <c r="G350" s="63">
        <v>2685</v>
      </c>
      <c r="H350" s="44">
        <f t="shared" si="5"/>
        <v>149942929.14000005</v>
      </c>
      <c r="I350" s="48"/>
      <c r="J350" s="49"/>
      <c r="K350" s="46"/>
      <c r="L350" s="46"/>
      <c r="M350" s="46"/>
      <c r="N350" s="46"/>
      <c r="O350" s="46"/>
      <c r="P350" s="46"/>
    </row>
    <row r="351" spans="3:16" ht="52.5">
      <c r="C351" s="41">
        <v>45919</v>
      </c>
      <c r="D351" s="50" t="s">
        <v>137</v>
      </c>
      <c r="E351" s="43" t="s">
        <v>138</v>
      </c>
      <c r="F351" s="44"/>
      <c r="G351" s="62">
        <v>3731.26</v>
      </c>
      <c r="H351" s="44">
        <f t="shared" si="5"/>
        <v>149939197.88000005</v>
      </c>
      <c r="I351" s="48"/>
      <c r="J351" s="49"/>
      <c r="K351" s="46"/>
      <c r="L351" s="46"/>
      <c r="M351" s="46"/>
      <c r="N351" s="46"/>
      <c r="O351" s="46"/>
      <c r="P351" s="46"/>
    </row>
    <row r="352" spans="3:16" ht="52.5">
      <c r="C352" s="41">
        <v>45919</v>
      </c>
      <c r="D352" s="50" t="s">
        <v>139</v>
      </c>
      <c r="E352" s="43" t="s">
        <v>140</v>
      </c>
      <c r="F352" s="44"/>
      <c r="G352" s="62">
        <v>44437.22</v>
      </c>
      <c r="H352" s="44">
        <f t="shared" si="5"/>
        <v>149894760.66000006</v>
      </c>
      <c r="I352" s="48"/>
      <c r="J352" s="49"/>
      <c r="K352" s="46"/>
      <c r="L352" s="46"/>
      <c r="M352" s="46"/>
      <c r="N352" s="46"/>
      <c r="O352" s="46"/>
      <c r="P352" s="46"/>
    </row>
    <row r="353" spans="3:16" ht="52.5">
      <c r="C353" s="41">
        <v>45919</v>
      </c>
      <c r="D353" s="50" t="s">
        <v>135</v>
      </c>
      <c r="E353" s="43" t="s">
        <v>141</v>
      </c>
      <c r="F353" s="44"/>
      <c r="G353" s="63">
        <v>51015</v>
      </c>
      <c r="H353" s="44">
        <f t="shared" si="5"/>
        <v>149843745.66000006</v>
      </c>
      <c r="I353" s="48"/>
      <c r="J353" s="49"/>
      <c r="K353" s="46"/>
      <c r="L353" s="46"/>
      <c r="M353" s="46"/>
      <c r="N353" s="46"/>
      <c r="O353" s="46"/>
      <c r="P353" s="46"/>
    </row>
    <row r="354" spans="3:16" ht="26.25">
      <c r="C354" s="41">
        <v>45919</v>
      </c>
      <c r="D354" s="50" t="s">
        <v>142</v>
      </c>
      <c r="E354" s="43" t="s">
        <v>143</v>
      </c>
      <c r="F354" s="44"/>
      <c r="G354" s="62">
        <v>34812.129999999997</v>
      </c>
      <c r="H354" s="44">
        <f t="shared" si="5"/>
        <v>149808933.53000006</v>
      </c>
      <c r="I354" s="48"/>
      <c r="J354" s="49"/>
      <c r="K354" s="46"/>
      <c r="L354" s="46"/>
      <c r="M354" s="46"/>
      <c r="N354" s="46"/>
      <c r="O354" s="46"/>
      <c r="P354" s="46"/>
    </row>
    <row r="355" spans="3:16" ht="26.25">
      <c r="C355" s="41">
        <v>45919</v>
      </c>
      <c r="D355" s="50" t="s">
        <v>125</v>
      </c>
      <c r="E355" s="43" t="s">
        <v>144</v>
      </c>
      <c r="F355" s="44"/>
      <c r="G355" s="62">
        <v>10035944.220000001</v>
      </c>
      <c r="H355" s="44">
        <f t="shared" si="5"/>
        <v>139772989.31000006</v>
      </c>
      <c r="I355" s="48"/>
      <c r="J355" s="49"/>
      <c r="K355" s="46"/>
      <c r="L355" s="46"/>
      <c r="M355" s="46"/>
      <c r="N355" s="46"/>
      <c r="O355" s="46"/>
      <c r="P355" s="46"/>
    </row>
    <row r="356" spans="3:16" ht="26.25">
      <c r="C356" s="41">
        <v>45919</v>
      </c>
      <c r="D356" s="50" t="s">
        <v>127</v>
      </c>
      <c r="E356" s="43" t="s">
        <v>145</v>
      </c>
      <c r="F356" s="44"/>
      <c r="G356" s="62">
        <v>2089461.1</v>
      </c>
      <c r="H356" s="44">
        <f t="shared" si="5"/>
        <v>137683528.21000007</v>
      </c>
      <c r="I356" s="48"/>
      <c r="J356" s="49"/>
      <c r="K356" s="46"/>
      <c r="L356" s="46"/>
      <c r="M356" s="46"/>
      <c r="N356" s="46"/>
      <c r="O356" s="46"/>
      <c r="P356" s="46"/>
    </row>
    <row r="357" spans="3:16" ht="33.75" customHeight="1">
      <c r="C357" s="41">
        <v>45919</v>
      </c>
      <c r="D357" s="50" t="s">
        <v>137</v>
      </c>
      <c r="E357" s="43" t="s">
        <v>146</v>
      </c>
      <c r="F357" s="44"/>
      <c r="G357" s="62">
        <v>34633.51</v>
      </c>
      <c r="H357" s="44">
        <f t="shared" si="5"/>
        <v>137648894.70000008</v>
      </c>
      <c r="I357" s="48"/>
      <c r="J357" s="49"/>
      <c r="K357" s="46"/>
      <c r="L357" s="46"/>
      <c r="M357" s="46"/>
      <c r="N357" s="46"/>
      <c r="O357" s="46"/>
      <c r="P357" s="46"/>
    </row>
    <row r="358" spans="3:16" ht="26.25">
      <c r="C358" s="41">
        <v>45919</v>
      </c>
      <c r="D358" s="50" t="s">
        <v>129</v>
      </c>
      <c r="E358" s="43" t="s">
        <v>147</v>
      </c>
      <c r="F358" s="44"/>
      <c r="G358" s="62">
        <v>45000</v>
      </c>
      <c r="H358" s="44">
        <f t="shared" si="5"/>
        <v>137603894.70000008</v>
      </c>
      <c r="I358" s="48"/>
      <c r="J358" s="49"/>
      <c r="K358" s="46"/>
      <c r="L358" s="46"/>
      <c r="M358" s="46"/>
      <c r="N358" s="46"/>
      <c r="O358" s="46"/>
      <c r="P358" s="46"/>
    </row>
    <row r="359" spans="3:16" ht="26.25">
      <c r="C359" s="41">
        <v>45919</v>
      </c>
      <c r="D359" s="42">
        <v>452400470189</v>
      </c>
      <c r="E359" s="43" t="s">
        <v>13</v>
      </c>
      <c r="F359" s="44">
        <v>2425</v>
      </c>
      <c r="G359" s="44"/>
      <c r="H359" s="44">
        <f t="shared" si="5"/>
        <v>137606319.70000008</v>
      </c>
      <c r="I359" s="48"/>
      <c r="J359" s="49"/>
      <c r="K359" s="46"/>
      <c r="L359" s="46"/>
      <c r="M359" s="46"/>
      <c r="N359" s="46"/>
      <c r="O359" s="46"/>
      <c r="P359" s="46"/>
    </row>
    <row r="360" spans="3:16" ht="26.25">
      <c r="C360" s="41">
        <v>45919</v>
      </c>
      <c r="D360" s="42">
        <v>5530020053</v>
      </c>
      <c r="E360" s="43" t="s">
        <v>13</v>
      </c>
      <c r="F360" s="44">
        <v>10075</v>
      </c>
      <c r="G360" s="44"/>
      <c r="H360" s="44">
        <f t="shared" si="5"/>
        <v>137616394.70000008</v>
      </c>
      <c r="I360" s="48"/>
      <c r="J360" s="49"/>
      <c r="K360" s="46"/>
      <c r="L360" s="46"/>
      <c r="M360" s="46"/>
      <c r="N360" s="46"/>
      <c r="O360" s="46"/>
      <c r="P360" s="46"/>
    </row>
    <row r="361" spans="3:16" ht="26.25">
      <c r="C361" s="41">
        <v>45919</v>
      </c>
      <c r="D361" s="42">
        <v>5530020056</v>
      </c>
      <c r="E361" s="43" t="s">
        <v>13</v>
      </c>
      <c r="F361" s="44">
        <v>200200</v>
      </c>
      <c r="G361" s="44"/>
      <c r="H361" s="44">
        <f t="shared" si="5"/>
        <v>137816594.70000008</v>
      </c>
      <c r="I361" s="48"/>
      <c r="J361" s="49"/>
      <c r="K361" s="46"/>
      <c r="L361" s="46"/>
      <c r="M361" s="46"/>
      <c r="N361" s="46"/>
      <c r="O361" s="46"/>
      <c r="P361" s="46"/>
    </row>
    <row r="362" spans="3:16" ht="26.25">
      <c r="C362" s="41">
        <v>45919</v>
      </c>
      <c r="D362" s="42">
        <v>406732865</v>
      </c>
      <c r="E362" s="43" t="s">
        <v>13</v>
      </c>
      <c r="F362" s="44">
        <v>4200</v>
      </c>
      <c r="G362" s="44"/>
      <c r="H362" s="44">
        <f t="shared" si="5"/>
        <v>137820794.70000008</v>
      </c>
      <c r="I362" s="48"/>
      <c r="J362" s="49"/>
      <c r="K362" s="46"/>
      <c r="L362" s="46"/>
      <c r="M362" s="46"/>
      <c r="N362" s="46"/>
      <c r="O362" s="46"/>
      <c r="P362" s="46"/>
    </row>
    <row r="363" spans="3:16" ht="26.25">
      <c r="C363" s="41">
        <v>45919</v>
      </c>
      <c r="D363" s="42">
        <v>240160484</v>
      </c>
      <c r="E363" s="43" t="s">
        <v>13</v>
      </c>
      <c r="F363" s="44">
        <v>6300</v>
      </c>
      <c r="G363" s="44"/>
      <c r="H363" s="44">
        <f t="shared" si="5"/>
        <v>137827094.70000008</v>
      </c>
      <c r="I363" s="48"/>
      <c r="J363" s="49"/>
      <c r="K363" s="46"/>
      <c r="L363" s="46"/>
      <c r="M363" s="46"/>
      <c r="N363" s="46"/>
      <c r="O363" s="46"/>
      <c r="P363" s="46"/>
    </row>
    <row r="364" spans="3:16" ht="26.25">
      <c r="C364" s="41">
        <v>45919</v>
      </c>
      <c r="D364" s="42">
        <v>240161741</v>
      </c>
      <c r="E364" s="43" t="s">
        <v>13</v>
      </c>
      <c r="F364" s="44">
        <v>4000</v>
      </c>
      <c r="G364" s="44"/>
      <c r="H364" s="44">
        <f t="shared" si="5"/>
        <v>137831094.70000008</v>
      </c>
      <c r="I364" s="48"/>
      <c r="J364" s="49"/>
      <c r="K364" s="46"/>
      <c r="L364" s="46"/>
      <c r="M364" s="46"/>
      <c r="N364" s="46"/>
      <c r="O364" s="46"/>
      <c r="P364" s="46"/>
    </row>
    <row r="365" spans="3:16" ht="26.25">
      <c r="C365" s="41">
        <v>45919</v>
      </c>
      <c r="D365" s="42">
        <v>5280010200</v>
      </c>
      <c r="E365" s="43" t="s">
        <v>13</v>
      </c>
      <c r="F365" s="44">
        <v>20900</v>
      </c>
      <c r="G365" s="44"/>
      <c r="H365" s="44">
        <f t="shared" si="5"/>
        <v>137851994.70000008</v>
      </c>
      <c r="I365" s="48"/>
      <c r="J365" s="49"/>
      <c r="K365" s="46"/>
      <c r="L365" s="46"/>
      <c r="M365" s="46"/>
      <c r="N365" s="46"/>
      <c r="O365" s="46"/>
      <c r="P365" s="46"/>
    </row>
    <row r="366" spans="3:16" ht="26.25">
      <c r="C366" s="41">
        <v>45919</v>
      </c>
      <c r="D366" s="42">
        <v>5280010203</v>
      </c>
      <c r="E366" s="43" t="s">
        <v>13</v>
      </c>
      <c r="F366" s="44">
        <v>18900</v>
      </c>
      <c r="G366" s="44"/>
      <c r="H366" s="44">
        <f t="shared" si="5"/>
        <v>137870894.70000008</v>
      </c>
      <c r="I366" s="48"/>
      <c r="J366" s="49"/>
      <c r="K366" s="46"/>
      <c r="L366" s="46"/>
      <c r="M366" s="46"/>
      <c r="N366" s="46"/>
      <c r="O366" s="46"/>
      <c r="P366" s="46"/>
    </row>
    <row r="367" spans="3:16" ht="26.25">
      <c r="C367" s="41">
        <v>45919</v>
      </c>
      <c r="D367" s="42">
        <v>5540020490</v>
      </c>
      <c r="E367" s="43" t="s">
        <v>13</v>
      </c>
      <c r="F367" s="44">
        <v>8000</v>
      </c>
      <c r="G367" s="44"/>
      <c r="H367" s="44">
        <f t="shared" si="5"/>
        <v>137878894.70000008</v>
      </c>
      <c r="I367" s="48"/>
      <c r="J367" s="49"/>
      <c r="K367" s="46"/>
      <c r="L367" s="46"/>
      <c r="M367" s="46"/>
      <c r="N367" s="46"/>
      <c r="O367" s="46"/>
      <c r="P367" s="46"/>
    </row>
    <row r="368" spans="3:16" ht="26.25">
      <c r="C368" s="41">
        <v>45919</v>
      </c>
      <c r="D368" s="42">
        <v>5530060380</v>
      </c>
      <c r="E368" s="43" t="s">
        <v>13</v>
      </c>
      <c r="F368" s="44">
        <v>193200</v>
      </c>
      <c r="G368" s="44"/>
      <c r="H368" s="44">
        <f t="shared" si="5"/>
        <v>138072094.70000008</v>
      </c>
      <c r="I368" s="48"/>
      <c r="J368" s="49"/>
      <c r="K368" s="46"/>
      <c r="L368" s="46"/>
      <c r="M368" s="46"/>
      <c r="N368" s="46"/>
      <c r="O368" s="46"/>
      <c r="P368" s="46"/>
    </row>
    <row r="369" spans="3:16" ht="26.25">
      <c r="C369" s="41">
        <v>45919</v>
      </c>
      <c r="D369" s="42">
        <v>5530060383</v>
      </c>
      <c r="E369" s="43" t="s">
        <v>13</v>
      </c>
      <c r="F369" s="44">
        <v>10050</v>
      </c>
      <c r="G369" s="44"/>
      <c r="H369" s="44">
        <f t="shared" si="5"/>
        <v>138082144.70000008</v>
      </c>
      <c r="I369" s="48"/>
      <c r="J369" s="49"/>
      <c r="K369" s="46"/>
      <c r="L369" s="46"/>
      <c r="M369" s="46"/>
      <c r="N369" s="46"/>
      <c r="O369" s="46"/>
      <c r="P369" s="46"/>
    </row>
    <row r="370" spans="3:16" ht="26.25">
      <c r="C370" s="41">
        <v>45919</v>
      </c>
      <c r="D370" s="42">
        <v>452400540409</v>
      </c>
      <c r="E370" s="43" t="s">
        <v>13</v>
      </c>
      <c r="F370" s="44">
        <v>5000</v>
      </c>
      <c r="G370" s="44"/>
      <c r="H370" s="44">
        <f t="shared" si="5"/>
        <v>138087144.70000008</v>
      </c>
      <c r="I370" s="48"/>
      <c r="J370" s="49"/>
      <c r="K370" s="46"/>
      <c r="L370" s="46"/>
      <c r="M370" s="46"/>
      <c r="N370" s="46"/>
      <c r="O370" s="46"/>
      <c r="P370" s="46"/>
    </row>
    <row r="371" spans="3:16" ht="26.25">
      <c r="C371" s="41">
        <v>45919</v>
      </c>
      <c r="D371" s="42">
        <v>452400541243</v>
      </c>
      <c r="E371" s="43" t="s">
        <v>13</v>
      </c>
      <c r="F371" s="44">
        <v>1600</v>
      </c>
      <c r="G371" s="44"/>
      <c r="H371" s="44">
        <f t="shared" si="5"/>
        <v>138088744.70000008</v>
      </c>
      <c r="I371" s="48"/>
      <c r="J371" s="49"/>
      <c r="K371" s="46"/>
      <c r="L371" s="46"/>
      <c r="M371" s="46"/>
      <c r="N371" s="46"/>
      <c r="O371" s="46"/>
      <c r="P371" s="46"/>
    </row>
    <row r="372" spans="3:16" ht="26.25">
      <c r="C372" s="41">
        <v>45919</v>
      </c>
      <c r="D372" s="42">
        <v>452400547694</v>
      </c>
      <c r="E372" s="43" t="s">
        <v>13</v>
      </c>
      <c r="F372" s="44">
        <v>30200</v>
      </c>
      <c r="G372" s="44"/>
      <c r="H372" s="44">
        <f t="shared" si="5"/>
        <v>138118944.70000008</v>
      </c>
      <c r="I372" s="48"/>
      <c r="J372" s="49"/>
      <c r="K372" s="46"/>
      <c r="L372" s="46"/>
      <c r="M372" s="46"/>
      <c r="N372" s="46"/>
      <c r="O372" s="46"/>
      <c r="P372" s="46"/>
    </row>
    <row r="373" spans="3:16" ht="31.5" customHeight="1">
      <c r="C373" s="41">
        <v>45919</v>
      </c>
      <c r="D373" s="42">
        <v>406784053</v>
      </c>
      <c r="E373" s="43" t="s">
        <v>13</v>
      </c>
      <c r="F373" s="44">
        <v>28800</v>
      </c>
      <c r="G373" s="44"/>
      <c r="H373" s="44">
        <f t="shared" si="5"/>
        <v>138147744.70000008</v>
      </c>
      <c r="I373" s="48"/>
      <c r="J373" s="49"/>
      <c r="K373" s="46"/>
      <c r="L373" s="46"/>
      <c r="M373" s="46"/>
      <c r="N373" s="46"/>
      <c r="O373" s="46"/>
      <c r="P373" s="46"/>
    </row>
    <row r="374" spans="3:16" ht="26.25">
      <c r="C374" s="41">
        <v>45919</v>
      </c>
      <c r="D374" s="42">
        <v>240164712</v>
      </c>
      <c r="E374" s="43" t="s">
        <v>13</v>
      </c>
      <c r="F374" s="44">
        <v>5000</v>
      </c>
      <c r="G374" s="44"/>
      <c r="H374" s="44">
        <f t="shared" si="5"/>
        <v>138152744.70000008</v>
      </c>
      <c r="I374" s="48"/>
      <c r="J374" s="49"/>
      <c r="K374" s="46"/>
      <c r="L374" s="46"/>
      <c r="M374" s="46"/>
      <c r="N374" s="46"/>
      <c r="O374" s="46"/>
      <c r="P374" s="46"/>
    </row>
    <row r="375" spans="3:16" ht="26.25">
      <c r="C375" s="41">
        <v>45919</v>
      </c>
      <c r="D375" s="42">
        <v>406794368</v>
      </c>
      <c r="E375" s="43" t="s">
        <v>13</v>
      </c>
      <c r="F375" s="44">
        <v>8400</v>
      </c>
      <c r="G375" s="44"/>
      <c r="H375" s="44">
        <f t="shared" si="5"/>
        <v>138161144.70000008</v>
      </c>
      <c r="I375" s="48"/>
      <c r="J375" s="49"/>
      <c r="K375" s="46"/>
      <c r="L375" s="46"/>
      <c r="M375" s="46"/>
      <c r="N375" s="46"/>
      <c r="O375" s="46"/>
      <c r="P375" s="46"/>
    </row>
    <row r="376" spans="3:16" ht="52.5">
      <c r="C376" s="41">
        <v>45919</v>
      </c>
      <c r="D376" s="42">
        <v>481188</v>
      </c>
      <c r="E376" s="47" t="s">
        <v>14</v>
      </c>
      <c r="F376" s="44">
        <v>1500</v>
      </c>
      <c r="G376" s="44"/>
      <c r="H376" s="44">
        <f t="shared" si="5"/>
        <v>138162644.70000008</v>
      </c>
      <c r="I376" s="48"/>
      <c r="J376" s="49"/>
      <c r="K376" s="46"/>
      <c r="L376" s="46"/>
      <c r="M376" s="46"/>
      <c r="N376" s="46"/>
      <c r="O376" s="46"/>
      <c r="P376" s="46"/>
    </row>
    <row r="377" spans="3:16" ht="52.5">
      <c r="C377" s="41">
        <v>45919</v>
      </c>
      <c r="D377" s="42">
        <v>522650</v>
      </c>
      <c r="E377" s="47" t="s">
        <v>14</v>
      </c>
      <c r="F377" s="44">
        <v>1500</v>
      </c>
      <c r="G377" s="44"/>
      <c r="H377" s="44">
        <f t="shared" si="5"/>
        <v>138164144.70000008</v>
      </c>
      <c r="I377" s="48"/>
      <c r="J377" s="49"/>
      <c r="K377" s="46"/>
      <c r="L377" s="46"/>
      <c r="M377" s="46"/>
      <c r="N377" s="46"/>
      <c r="O377" s="46"/>
      <c r="P377" s="46"/>
    </row>
    <row r="378" spans="3:16" ht="26.25">
      <c r="C378" s="41">
        <v>45922</v>
      </c>
      <c r="D378" s="42">
        <v>452400470186</v>
      </c>
      <c r="E378" s="43" t="s">
        <v>13</v>
      </c>
      <c r="F378" s="44">
        <v>33950</v>
      </c>
      <c r="G378" s="44"/>
      <c r="H378" s="44">
        <f t="shared" si="5"/>
        <v>138198094.70000008</v>
      </c>
      <c r="I378" s="48"/>
      <c r="J378" s="49"/>
      <c r="K378" s="46"/>
      <c r="L378" s="46"/>
      <c r="M378" s="46"/>
      <c r="N378" s="46"/>
      <c r="O378" s="46"/>
      <c r="P378" s="46"/>
    </row>
    <row r="379" spans="3:16" ht="26.25">
      <c r="C379" s="41">
        <v>45922</v>
      </c>
      <c r="D379" s="42">
        <v>452400547437</v>
      </c>
      <c r="E379" s="43" t="s">
        <v>13</v>
      </c>
      <c r="F379" s="44">
        <v>18000</v>
      </c>
      <c r="G379" s="44"/>
      <c r="H379" s="44">
        <f t="shared" si="5"/>
        <v>138216094.70000008</v>
      </c>
      <c r="I379" s="48"/>
      <c r="J379" s="49"/>
      <c r="K379" s="46"/>
      <c r="L379" s="46"/>
      <c r="M379" s="46"/>
      <c r="N379" s="46"/>
      <c r="O379" s="46"/>
      <c r="P379" s="46"/>
    </row>
    <row r="380" spans="3:16" ht="26.25">
      <c r="C380" s="41">
        <v>45922</v>
      </c>
      <c r="D380" s="42">
        <v>406936291</v>
      </c>
      <c r="E380" s="43" t="s">
        <v>13</v>
      </c>
      <c r="F380" s="44">
        <v>135000</v>
      </c>
      <c r="G380" s="44"/>
      <c r="H380" s="44">
        <f t="shared" si="5"/>
        <v>138351094.70000008</v>
      </c>
      <c r="I380" s="48"/>
      <c r="J380" s="49"/>
      <c r="K380" s="46"/>
      <c r="L380" s="46"/>
      <c r="M380" s="46"/>
      <c r="N380" s="46"/>
      <c r="O380" s="46"/>
      <c r="P380" s="46"/>
    </row>
    <row r="381" spans="3:16" ht="26.25">
      <c r="C381" s="41">
        <v>45922</v>
      </c>
      <c r="D381" s="42">
        <v>2630010646</v>
      </c>
      <c r="E381" s="43" t="s">
        <v>13</v>
      </c>
      <c r="F381" s="44">
        <v>2500</v>
      </c>
      <c r="G381" s="44"/>
      <c r="H381" s="44">
        <f t="shared" si="5"/>
        <v>138353594.70000008</v>
      </c>
      <c r="I381" s="48"/>
      <c r="J381" s="49"/>
      <c r="K381" s="46"/>
      <c r="L381" s="46"/>
      <c r="M381" s="46"/>
      <c r="N381" s="46"/>
      <c r="O381" s="46"/>
      <c r="P381" s="46"/>
    </row>
    <row r="382" spans="3:16" ht="26.25">
      <c r="C382" s="41">
        <v>45922</v>
      </c>
      <c r="D382" s="42">
        <v>924018253</v>
      </c>
      <c r="E382" s="43" t="s">
        <v>13</v>
      </c>
      <c r="F382" s="44">
        <v>600</v>
      </c>
      <c r="G382" s="44"/>
      <c r="H382" s="44">
        <f t="shared" si="5"/>
        <v>138354194.70000008</v>
      </c>
      <c r="I382" s="48"/>
      <c r="J382" s="49"/>
      <c r="K382" s="46"/>
      <c r="L382" s="46"/>
      <c r="M382" s="46"/>
      <c r="N382" s="46"/>
      <c r="O382" s="46"/>
      <c r="P382" s="46"/>
    </row>
    <row r="383" spans="3:16" ht="26.25">
      <c r="C383" s="41">
        <v>45922</v>
      </c>
      <c r="D383" s="42">
        <v>406958180</v>
      </c>
      <c r="E383" s="43" t="s">
        <v>13</v>
      </c>
      <c r="F383" s="44">
        <v>1800</v>
      </c>
      <c r="G383" s="44"/>
      <c r="H383" s="44">
        <f t="shared" si="5"/>
        <v>138355994.70000008</v>
      </c>
      <c r="I383" s="48"/>
      <c r="J383" s="49"/>
      <c r="K383" s="46"/>
      <c r="L383" s="46"/>
      <c r="M383" s="46"/>
      <c r="N383" s="46"/>
      <c r="O383" s="46"/>
      <c r="P383" s="46"/>
    </row>
    <row r="384" spans="3:16" ht="26.25">
      <c r="C384" s="41">
        <v>45922</v>
      </c>
      <c r="D384" s="42">
        <v>452400544784</v>
      </c>
      <c r="E384" s="43" t="s">
        <v>13</v>
      </c>
      <c r="F384" s="44">
        <v>7000</v>
      </c>
      <c r="G384" s="44"/>
      <c r="H384" s="44">
        <f t="shared" si="5"/>
        <v>138362994.70000008</v>
      </c>
      <c r="I384" s="48"/>
      <c r="J384" s="49"/>
      <c r="K384" s="46"/>
      <c r="L384" s="46"/>
      <c r="M384" s="46"/>
      <c r="N384" s="46"/>
      <c r="O384" s="46"/>
      <c r="P384" s="46"/>
    </row>
    <row r="385" spans="3:16" ht="26.25">
      <c r="C385" s="41">
        <v>45922</v>
      </c>
      <c r="D385" s="42">
        <v>452400548005</v>
      </c>
      <c r="E385" s="43" t="s">
        <v>13</v>
      </c>
      <c r="F385" s="44">
        <v>1250</v>
      </c>
      <c r="G385" s="44"/>
      <c r="H385" s="44">
        <f t="shared" si="5"/>
        <v>138364244.70000008</v>
      </c>
      <c r="I385" s="48"/>
      <c r="J385" s="49"/>
      <c r="K385" s="46"/>
      <c r="L385" s="46"/>
      <c r="M385" s="46"/>
      <c r="N385" s="46"/>
      <c r="O385" s="46"/>
      <c r="P385" s="46"/>
    </row>
    <row r="386" spans="3:16" ht="26.25">
      <c r="C386" s="41">
        <v>45922</v>
      </c>
      <c r="D386" s="42">
        <v>452400548016</v>
      </c>
      <c r="E386" s="43" t="s">
        <v>13</v>
      </c>
      <c r="F386" s="44">
        <v>135</v>
      </c>
      <c r="G386" s="44"/>
      <c r="H386" s="44">
        <f t="shared" si="5"/>
        <v>138364379.70000008</v>
      </c>
      <c r="I386" s="48"/>
      <c r="J386" s="49"/>
      <c r="K386" s="46"/>
      <c r="L386" s="46"/>
      <c r="M386" s="46"/>
      <c r="N386" s="46"/>
      <c r="O386" s="46"/>
      <c r="P386" s="46"/>
    </row>
    <row r="387" spans="3:16" ht="26.25">
      <c r="C387" s="41">
        <v>45922</v>
      </c>
      <c r="D387" s="42">
        <v>3880050748</v>
      </c>
      <c r="E387" s="43" t="s">
        <v>13</v>
      </c>
      <c r="F387" s="44">
        <v>8000</v>
      </c>
      <c r="G387" s="44"/>
      <c r="H387" s="44">
        <f t="shared" si="5"/>
        <v>138372379.70000008</v>
      </c>
      <c r="I387" s="48"/>
      <c r="J387" s="49"/>
      <c r="K387" s="46"/>
      <c r="L387" s="46"/>
      <c r="M387" s="46"/>
      <c r="N387" s="46"/>
      <c r="O387" s="46"/>
      <c r="P387" s="46"/>
    </row>
    <row r="388" spans="3:16" ht="26.25">
      <c r="C388" s="41">
        <v>45922</v>
      </c>
      <c r="D388" s="42">
        <v>406966339</v>
      </c>
      <c r="E388" s="43" t="s">
        <v>13</v>
      </c>
      <c r="F388" s="44">
        <v>41000</v>
      </c>
      <c r="G388" s="44"/>
      <c r="H388" s="44">
        <f t="shared" si="5"/>
        <v>138413379.70000008</v>
      </c>
      <c r="I388" s="48"/>
      <c r="J388" s="49"/>
      <c r="K388" s="46"/>
      <c r="L388" s="46"/>
      <c r="M388" s="46"/>
      <c r="N388" s="46"/>
      <c r="O388" s="46"/>
      <c r="P388" s="46"/>
    </row>
    <row r="389" spans="3:16" ht="26.25">
      <c r="C389" s="41">
        <v>45922</v>
      </c>
      <c r="D389" s="42">
        <v>5530020225</v>
      </c>
      <c r="E389" s="43" t="s">
        <v>13</v>
      </c>
      <c r="F389" s="44">
        <v>2750</v>
      </c>
      <c r="G389" s="44"/>
      <c r="H389" s="44">
        <f t="shared" si="5"/>
        <v>138416129.70000008</v>
      </c>
      <c r="I389" s="48"/>
      <c r="J389" s="49"/>
      <c r="K389" s="46"/>
      <c r="L389" s="46"/>
      <c r="M389" s="46"/>
      <c r="N389" s="46"/>
      <c r="O389" s="46"/>
      <c r="P389" s="46"/>
    </row>
    <row r="390" spans="3:16" ht="26.25">
      <c r="C390" s="41">
        <v>45922</v>
      </c>
      <c r="D390" s="42">
        <v>5530020228</v>
      </c>
      <c r="E390" s="43" t="s">
        <v>13</v>
      </c>
      <c r="F390" s="44">
        <v>7700</v>
      </c>
      <c r="G390" s="44"/>
      <c r="H390" s="44">
        <f t="shared" si="5"/>
        <v>138423829.70000008</v>
      </c>
      <c r="I390" s="48"/>
      <c r="J390" s="49"/>
      <c r="K390" s="46"/>
      <c r="L390" s="46"/>
      <c r="M390" s="46"/>
      <c r="N390" s="46"/>
      <c r="O390" s="46"/>
      <c r="P390" s="46"/>
    </row>
    <row r="391" spans="3:16" ht="26.25">
      <c r="C391" s="41">
        <v>45922</v>
      </c>
      <c r="D391" s="42">
        <v>406969550</v>
      </c>
      <c r="E391" s="43" t="s">
        <v>13</v>
      </c>
      <c r="F391" s="44">
        <v>9500</v>
      </c>
      <c r="G391" s="44"/>
      <c r="H391" s="44">
        <f t="shared" si="5"/>
        <v>138433329.70000008</v>
      </c>
      <c r="I391" s="48"/>
      <c r="J391" s="49"/>
      <c r="K391" s="46"/>
      <c r="L391" s="46"/>
      <c r="M391" s="46"/>
      <c r="N391" s="46"/>
      <c r="O391" s="46"/>
      <c r="P391" s="46"/>
    </row>
    <row r="392" spans="3:16" ht="26.25">
      <c r="C392" s="41">
        <v>45922</v>
      </c>
      <c r="D392" s="42">
        <v>240183515</v>
      </c>
      <c r="E392" s="43" t="s">
        <v>13</v>
      </c>
      <c r="F392" s="44">
        <v>5000</v>
      </c>
      <c r="G392" s="44"/>
      <c r="H392" s="44">
        <f t="shared" si="5"/>
        <v>138438329.70000008</v>
      </c>
      <c r="I392" s="48"/>
      <c r="J392" s="49"/>
      <c r="K392" s="46"/>
      <c r="L392" s="46"/>
      <c r="M392" s="46"/>
      <c r="N392" s="46"/>
      <c r="O392" s="46"/>
      <c r="P392" s="46"/>
    </row>
    <row r="393" spans="3:16" ht="26.25">
      <c r="C393" s="41">
        <v>45922</v>
      </c>
      <c r="D393" s="42">
        <v>452400430003</v>
      </c>
      <c r="E393" s="43" t="s">
        <v>13</v>
      </c>
      <c r="F393" s="44">
        <v>39200</v>
      </c>
      <c r="G393" s="44"/>
      <c r="H393" s="44">
        <f t="shared" si="5"/>
        <v>138477529.70000008</v>
      </c>
      <c r="I393" s="48"/>
      <c r="J393" s="49"/>
      <c r="K393" s="46"/>
      <c r="L393" s="46"/>
      <c r="M393" s="46"/>
      <c r="N393" s="46"/>
      <c r="O393" s="46"/>
      <c r="P393" s="46"/>
    </row>
    <row r="394" spans="3:16" ht="26.25">
      <c r="C394" s="41">
        <v>45922</v>
      </c>
      <c r="D394" s="42">
        <v>406976055</v>
      </c>
      <c r="E394" s="43" t="s">
        <v>13</v>
      </c>
      <c r="F394" s="44">
        <v>5000</v>
      </c>
      <c r="G394" s="44"/>
      <c r="H394" s="44">
        <f t="shared" si="5"/>
        <v>138482529.70000008</v>
      </c>
      <c r="I394" s="48"/>
      <c r="J394" s="49"/>
      <c r="K394" s="46"/>
      <c r="L394" s="46"/>
      <c r="M394" s="46"/>
      <c r="N394" s="46"/>
      <c r="O394" s="46"/>
      <c r="P394" s="46"/>
    </row>
    <row r="395" spans="3:16" ht="26.25">
      <c r="C395" s="41">
        <v>45922</v>
      </c>
      <c r="D395" s="42">
        <v>406981071</v>
      </c>
      <c r="E395" s="43" t="s">
        <v>13</v>
      </c>
      <c r="F395" s="44">
        <v>5000</v>
      </c>
      <c r="G395" s="44"/>
      <c r="H395" s="44">
        <f t="shared" si="5"/>
        <v>138487529.70000008</v>
      </c>
      <c r="I395" s="48"/>
      <c r="J395" s="49"/>
      <c r="K395" s="46"/>
      <c r="L395" s="46"/>
      <c r="M395" s="46"/>
      <c r="N395" s="46"/>
      <c r="O395" s="46"/>
      <c r="P395" s="46"/>
    </row>
    <row r="396" spans="3:16" ht="26.25">
      <c r="C396" s="41">
        <v>45922</v>
      </c>
      <c r="D396" s="42">
        <v>452400367717</v>
      </c>
      <c r="E396" s="43" t="s">
        <v>13</v>
      </c>
      <c r="F396" s="44">
        <v>8000</v>
      </c>
      <c r="G396" s="44"/>
      <c r="H396" s="44">
        <f t="shared" si="5"/>
        <v>138495529.70000008</v>
      </c>
      <c r="I396" s="48"/>
      <c r="J396" s="49"/>
      <c r="K396" s="46"/>
      <c r="L396" s="46"/>
      <c r="M396" s="46"/>
      <c r="N396" s="46"/>
      <c r="O396" s="46"/>
      <c r="P396" s="46"/>
    </row>
    <row r="397" spans="3:16" ht="78.75">
      <c r="C397" s="41">
        <v>45922</v>
      </c>
      <c r="D397" s="42" t="s">
        <v>148</v>
      </c>
      <c r="E397" s="47" t="s">
        <v>149</v>
      </c>
      <c r="F397" s="44"/>
      <c r="G397" s="44">
        <v>7717.79</v>
      </c>
      <c r="H397" s="44">
        <f t="shared" si="5"/>
        <v>138487811.91000009</v>
      </c>
      <c r="I397" s="48"/>
      <c r="J397" s="49"/>
      <c r="K397" s="46"/>
      <c r="L397" s="46"/>
      <c r="M397" s="46"/>
      <c r="N397" s="46"/>
      <c r="O397" s="46"/>
      <c r="P397" s="46"/>
    </row>
    <row r="398" spans="3:16" ht="52.5">
      <c r="C398" s="41">
        <v>45922</v>
      </c>
      <c r="D398" s="42">
        <v>263115</v>
      </c>
      <c r="E398" s="47" t="s">
        <v>14</v>
      </c>
      <c r="F398" s="44">
        <v>750</v>
      </c>
      <c r="G398" s="44"/>
      <c r="H398" s="44">
        <f t="shared" ref="H398:H461" si="6">+H397+F398-G398</f>
        <v>138488561.91000009</v>
      </c>
      <c r="I398" s="48"/>
      <c r="J398" s="49"/>
      <c r="K398" s="46"/>
      <c r="L398" s="46"/>
      <c r="M398" s="46"/>
      <c r="N398" s="46"/>
      <c r="O398" s="46"/>
      <c r="P398" s="46"/>
    </row>
    <row r="399" spans="3:16" ht="52.5">
      <c r="C399" s="41">
        <v>45922</v>
      </c>
      <c r="D399" s="42">
        <v>190159</v>
      </c>
      <c r="E399" s="47" t="s">
        <v>14</v>
      </c>
      <c r="F399" s="44">
        <v>750</v>
      </c>
      <c r="G399" s="44"/>
      <c r="H399" s="44">
        <f t="shared" si="6"/>
        <v>138489311.91000009</v>
      </c>
      <c r="I399" s="48"/>
      <c r="J399" s="49"/>
      <c r="K399" s="46"/>
      <c r="L399" s="46"/>
      <c r="M399" s="46"/>
      <c r="N399" s="46"/>
      <c r="O399" s="46"/>
      <c r="P399" s="46"/>
    </row>
    <row r="400" spans="3:16" ht="52.5">
      <c r="C400" s="41">
        <v>45922</v>
      </c>
      <c r="D400" s="42">
        <v>20464</v>
      </c>
      <c r="E400" s="47" t="s">
        <v>14</v>
      </c>
      <c r="F400" s="44">
        <v>6300</v>
      </c>
      <c r="G400" s="44"/>
      <c r="H400" s="44">
        <f t="shared" si="6"/>
        <v>138495611.91000009</v>
      </c>
      <c r="I400" s="48"/>
      <c r="J400" s="49"/>
      <c r="K400" s="46"/>
      <c r="L400" s="46"/>
      <c r="M400" s="46"/>
      <c r="N400" s="46"/>
      <c r="O400" s="46"/>
      <c r="P400" s="46"/>
    </row>
    <row r="401" spans="3:16" ht="52.5">
      <c r="C401" s="41">
        <v>45922</v>
      </c>
      <c r="D401" s="42" t="s">
        <v>150</v>
      </c>
      <c r="E401" s="47" t="s">
        <v>14</v>
      </c>
      <c r="F401" s="44">
        <v>675</v>
      </c>
      <c r="G401" s="44"/>
      <c r="H401" s="44">
        <f t="shared" si="6"/>
        <v>138496286.91000009</v>
      </c>
      <c r="I401" s="48"/>
      <c r="J401" s="49"/>
      <c r="K401" s="46"/>
      <c r="L401" s="46"/>
      <c r="M401" s="46"/>
      <c r="N401" s="46"/>
      <c r="O401" s="46"/>
      <c r="P401" s="46"/>
    </row>
    <row r="402" spans="3:16" ht="52.5">
      <c r="C402" s="41">
        <v>45922</v>
      </c>
      <c r="D402" s="42" t="s">
        <v>151</v>
      </c>
      <c r="E402" s="47" t="s">
        <v>14</v>
      </c>
      <c r="F402" s="44">
        <v>675</v>
      </c>
      <c r="G402" s="44"/>
      <c r="H402" s="44">
        <f t="shared" si="6"/>
        <v>138496961.91000009</v>
      </c>
      <c r="I402" s="48"/>
      <c r="J402" s="49"/>
      <c r="K402" s="46"/>
      <c r="L402" s="46"/>
      <c r="M402" s="46"/>
      <c r="N402" s="46"/>
      <c r="O402" s="46"/>
      <c r="P402" s="46"/>
    </row>
    <row r="403" spans="3:16" ht="26.25">
      <c r="C403" s="41">
        <v>45923</v>
      </c>
      <c r="D403" s="42">
        <v>452400470188</v>
      </c>
      <c r="E403" s="43" t="s">
        <v>13</v>
      </c>
      <c r="F403" s="44">
        <v>4850</v>
      </c>
      <c r="G403" s="44"/>
      <c r="H403" s="44">
        <f t="shared" si="6"/>
        <v>138501811.91000009</v>
      </c>
      <c r="I403" s="48"/>
      <c r="J403" s="49"/>
      <c r="K403" s="46"/>
      <c r="L403" s="46"/>
      <c r="M403" s="46"/>
      <c r="N403" s="46"/>
      <c r="O403" s="46"/>
      <c r="P403" s="46"/>
    </row>
    <row r="404" spans="3:16" ht="26.25">
      <c r="C404" s="41">
        <v>45923</v>
      </c>
      <c r="D404" s="42">
        <v>452400470189</v>
      </c>
      <c r="E404" s="43" t="s">
        <v>13</v>
      </c>
      <c r="F404" s="44">
        <v>1746</v>
      </c>
      <c r="G404" s="44"/>
      <c r="H404" s="44">
        <f t="shared" si="6"/>
        <v>138503557.91000009</v>
      </c>
      <c r="I404" s="48"/>
      <c r="J404" s="49"/>
      <c r="K404" s="46"/>
      <c r="L404" s="46"/>
      <c r="M404" s="46"/>
      <c r="N404" s="46"/>
      <c r="O404" s="46"/>
      <c r="P404" s="46"/>
    </row>
    <row r="405" spans="3:16" ht="26.25">
      <c r="C405" s="41">
        <v>45923</v>
      </c>
      <c r="D405" s="42">
        <v>452400543044</v>
      </c>
      <c r="E405" s="43" t="s">
        <v>13</v>
      </c>
      <c r="F405" s="44">
        <v>15000.62</v>
      </c>
      <c r="G405" s="44"/>
      <c r="H405" s="44">
        <f t="shared" si="6"/>
        <v>138518558.53000009</v>
      </c>
      <c r="I405" s="48"/>
      <c r="J405" s="49"/>
      <c r="K405" s="46"/>
      <c r="L405" s="46"/>
      <c r="M405" s="46"/>
      <c r="N405" s="46"/>
      <c r="O405" s="46"/>
      <c r="P405" s="46"/>
    </row>
    <row r="406" spans="3:16" ht="26.25">
      <c r="C406" s="41">
        <v>45923</v>
      </c>
      <c r="D406" s="42">
        <v>452400541624</v>
      </c>
      <c r="E406" s="43" t="s">
        <v>13</v>
      </c>
      <c r="F406" s="44">
        <v>4200</v>
      </c>
      <c r="G406" s="44"/>
      <c r="H406" s="44">
        <f t="shared" si="6"/>
        <v>138522758.53000009</v>
      </c>
      <c r="I406" s="48"/>
      <c r="J406" s="49"/>
      <c r="K406" s="46"/>
      <c r="L406" s="46"/>
      <c r="M406" s="46"/>
      <c r="N406" s="46"/>
      <c r="O406" s="46"/>
      <c r="P406" s="46"/>
    </row>
    <row r="407" spans="3:16" ht="26.25">
      <c r="C407" s="41">
        <v>45923</v>
      </c>
      <c r="D407" s="42">
        <v>452400542384</v>
      </c>
      <c r="E407" s="43" t="s">
        <v>13</v>
      </c>
      <c r="F407" s="44">
        <v>6300</v>
      </c>
      <c r="G407" s="44"/>
      <c r="H407" s="44">
        <f t="shared" si="6"/>
        <v>138529058.53000009</v>
      </c>
      <c r="I407" s="48"/>
      <c r="J407" s="49"/>
      <c r="K407" s="46"/>
      <c r="L407" s="46"/>
      <c r="M407" s="46"/>
      <c r="N407" s="46"/>
      <c r="O407" s="46"/>
      <c r="P407" s="46"/>
    </row>
    <row r="408" spans="3:16" ht="26.25">
      <c r="C408" s="41">
        <v>45923</v>
      </c>
      <c r="D408" s="42">
        <v>452400543288</v>
      </c>
      <c r="E408" s="43" t="s">
        <v>13</v>
      </c>
      <c r="F408" s="44">
        <v>55000</v>
      </c>
      <c r="G408" s="44"/>
      <c r="H408" s="44">
        <f t="shared" si="6"/>
        <v>138584058.53000009</v>
      </c>
      <c r="I408" s="48"/>
      <c r="J408" s="49"/>
      <c r="K408" s="46"/>
      <c r="L408" s="46"/>
      <c r="M408" s="46"/>
      <c r="N408" s="46"/>
      <c r="O408" s="46"/>
      <c r="P408" s="46"/>
    </row>
    <row r="409" spans="3:16" ht="26.25">
      <c r="C409" s="41">
        <v>45923</v>
      </c>
      <c r="D409" s="42">
        <v>452400543292</v>
      </c>
      <c r="E409" s="43" t="s">
        <v>13</v>
      </c>
      <c r="F409" s="44">
        <v>35000</v>
      </c>
      <c r="G409" s="44"/>
      <c r="H409" s="44">
        <f t="shared" si="6"/>
        <v>138619058.53000009</v>
      </c>
      <c r="I409" s="48"/>
      <c r="J409" s="49"/>
      <c r="K409" s="46"/>
      <c r="L409" s="46"/>
      <c r="M409" s="46"/>
      <c r="N409" s="46"/>
      <c r="O409" s="46"/>
      <c r="P409" s="46"/>
    </row>
    <row r="410" spans="3:16" ht="26.25">
      <c r="C410" s="41">
        <v>45923</v>
      </c>
      <c r="D410" s="42">
        <v>452400543531</v>
      </c>
      <c r="E410" s="43" t="s">
        <v>13</v>
      </c>
      <c r="F410" s="44">
        <v>1860</v>
      </c>
      <c r="G410" s="44"/>
      <c r="H410" s="44">
        <f t="shared" si="6"/>
        <v>138620918.53000009</v>
      </c>
      <c r="I410" s="48"/>
      <c r="J410" s="49"/>
      <c r="K410" s="46"/>
      <c r="L410" s="46"/>
      <c r="M410" s="46"/>
      <c r="N410" s="46"/>
      <c r="O410" s="46"/>
      <c r="P410" s="46"/>
    </row>
    <row r="411" spans="3:16" ht="26.25">
      <c r="C411" s="41">
        <v>45923</v>
      </c>
      <c r="D411" s="42">
        <v>452400543587</v>
      </c>
      <c r="E411" s="43" t="s">
        <v>13</v>
      </c>
      <c r="F411" s="44">
        <v>9630</v>
      </c>
      <c r="G411" s="44"/>
      <c r="H411" s="44">
        <f t="shared" si="6"/>
        <v>138630548.53000009</v>
      </c>
      <c r="I411" s="48"/>
      <c r="J411" s="49"/>
      <c r="K411" s="46"/>
      <c r="L411" s="46"/>
      <c r="M411" s="46"/>
      <c r="N411" s="46"/>
      <c r="O411" s="46"/>
      <c r="P411" s="46"/>
    </row>
    <row r="412" spans="3:16" ht="26.25">
      <c r="C412" s="41">
        <v>45923</v>
      </c>
      <c r="D412" s="42">
        <v>2680050318</v>
      </c>
      <c r="E412" s="43" t="s">
        <v>13</v>
      </c>
      <c r="F412" s="44">
        <v>9800</v>
      </c>
      <c r="G412" s="44"/>
      <c r="H412" s="44">
        <f t="shared" si="6"/>
        <v>138640348.53000009</v>
      </c>
      <c r="I412" s="48"/>
      <c r="J412" s="49"/>
      <c r="K412" s="46"/>
      <c r="L412" s="46"/>
      <c r="M412" s="46"/>
      <c r="N412" s="46"/>
      <c r="O412" s="46"/>
      <c r="P412" s="46"/>
    </row>
    <row r="413" spans="3:16" ht="26.25">
      <c r="C413" s="41">
        <v>45923</v>
      </c>
      <c r="D413" s="42">
        <v>820020231</v>
      </c>
      <c r="E413" s="43" t="s">
        <v>13</v>
      </c>
      <c r="F413" s="44">
        <v>15000</v>
      </c>
      <c r="G413" s="44"/>
      <c r="H413" s="44">
        <f t="shared" si="6"/>
        <v>138655348.53000009</v>
      </c>
      <c r="I413" s="48"/>
      <c r="J413" s="49"/>
      <c r="K413" s="46"/>
      <c r="L413" s="46"/>
      <c r="M413" s="46"/>
      <c r="N413" s="46"/>
      <c r="O413" s="46"/>
      <c r="P413" s="46"/>
    </row>
    <row r="414" spans="3:16" ht="26.25">
      <c r="C414" s="41">
        <v>45923</v>
      </c>
      <c r="D414" s="42">
        <v>240191682</v>
      </c>
      <c r="E414" s="43" t="s">
        <v>13</v>
      </c>
      <c r="F414" s="44">
        <v>24500</v>
      </c>
      <c r="G414" s="44"/>
      <c r="H414" s="44">
        <f t="shared" si="6"/>
        <v>138679848.53000009</v>
      </c>
      <c r="I414" s="48"/>
      <c r="J414" s="49"/>
      <c r="K414" s="46"/>
      <c r="L414" s="46"/>
      <c r="M414" s="46"/>
      <c r="N414" s="46"/>
      <c r="O414" s="46"/>
      <c r="P414" s="46"/>
    </row>
    <row r="415" spans="3:16" ht="26.25">
      <c r="C415" s="41">
        <v>45923</v>
      </c>
      <c r="D415" s="42">
        <v>240191698</v>
      </c>
      <c r="E415" s="43" t="s">
        <v>13</v>
      </c>
      <c r="F415" s="44">
        <v>9100</v>
      </c>
      <c r="G415" s="44"/>
      <c r="H415" s="44">
        <f t="shared" si="6"/>
        <v>138688948.53000009</v>
      </c>
      <c r="I415" s="48"/>
      <c r="J415" s="49"/>
      <c r="K415" s="46"/>
      <c r="L415" s="46"/>
      <c r="M415" s="46"/>
      <c r="N415" s="46"/>
      <c r="O415" s="46"/>
      <c r="P415" s="46"/>
    </row>
    <row r="416" spans="3:16" ht="26.25">
      <c r="C416" s="41">
        <v>45923</v>
      </c>
      <c r="D416" s="42">
        <v>5280010311</v>
      </c>
      <c r="E416" s="43" t="s">
        <v>13</v>
      </c>
      <c r="F416" s="44">
        <v>26650</v>
      </c>
      <c r="G416" s="44"/>
      <c r="H416" s="44">
        <f t="shared" si="6"/>
        <v>138715598.53000009</v>
      </c>
      <c r="I416" s="48"/>
      <c r="J416" s="49"/>
      <c r="K416" s="46"/>
      <c r="L416" s="46"/>
      <c r="M416" s="46"/>
      <c r="N416" s="46"/>
      <c r="O416" s="46"/>
      <c r="P416" s="46"/>
    </row>
    <row r="417" spans="3:16" ht="26.25">
      <c r="C417" s="41">
        <v>45923</v>
      </c>
      <c r="D417" s="42">
        <v>5280010314</v>
      </c>
      <c r="E417" s="43" t="s">
        <v>13</v>
      </c>
      <c r="F417" s="44">
        <v>11200</v>
      </c>
      <c r="G417" s="44"/>
      <c r="H417" s="44">
        <f t="shared" si="6"/>
        <v>138726798.53000009</v>
      </c>
      <c r="I417" s="48"/>
      <c r="J417" s="49"/>
      <c r="K417" s="46"/>
      <c r="L417" s="46"/>
      <c r="M417" s="46"/>
      <c r="N417" s="46"/>
      <c r="O417" s="46"/>
      <c r="P417" s="46"/>
    </row>
    <row r="418" spans="3:16" ht="26.25">
      <c r="C418" s="41">
        <v>45923</v>
      </c>
      <c r="D418" s="42">
        <v>924019330</v>
      </c>
      <c r="E418" s="43" t="s">
        <v>13</v>
      </c>
      <c r="F418" s="44">
        <v>4300</v>
      </c>
      <c r="G418" s="44"/>
      <c r="H418" s="44">
        <f t="shared" si="6"/>
        <v>138731098.53000009</v>
      </c>
      <c r="I418" s="48"/>
      <c r="J418" s="49"/>
      <c r="K418" s="46"/>
      <c r="L418" s="46"/>
      <c r="M418" s="46"/>
      <c r="N418" s="46"/>
      <c r="O418" s="46"/>
      <c r="P418" s="46"/>
    </row>
    <row r="419" spans="3:16" ht="26.25">
      <c r="C419" s="41">
        <v>45923</v>
      </c>
      <c r="D419" s="42">
        <v>240193598</v>
      </c>
      <c r="E419" s="43" t="s">
        <v>13</v>
      </c>
      <c r="F419" s="44">
        <v>8000</v>
      </c>
      <c r="G419" s="44"/>
      <c r="H419" s="44">
        <f t="shared" si="6"/>
        <v>138739098.53000009</v>
      </c>
      <c r="I419" s="48"/>
      <c r="J419" s="49"/>
      <c r="K419" s="46"/>
      <c r="L419" s="46"/>
      <c r="M419" s="46"/>
      <c r="N419" s="46"/>
      <c r="O419" s="46"/>
      <c r="P419" s="46"/>
    </row>
    <row r="420" spans="3:16" ht="26.25">
      <c r="C420" s="41">
        <v>45923</v>
      </c>
      <c r="D420" s="42">
        <v>240193638</v>
      </c>
      <c r="E420" s="43" t="s">
        <v>13</v>
      </c>
      <c r="F420" s="44">
        <v>8000</v>
      </c>
      <c r="G420" s="44"/>
      <c r="H420" s="44">
        <f t="shared" si="6"/>
        <v>138747098.53000009</v>
      </c>
      <c r="I420" s="48"/>
      <c r="J420" s="49"/>
      <c r="K420" s="46"/>
      <c r="L420" s="46"/>
      <c r="M420" s="46"/>
      <c r="N420" s="46"/>
      <c r="O420" s="46"/>
      <c r="P420" s="46"/>
    </row>
    <row r="421" spans="3:16" ht="26.25">
      <c r="C421" s="41">
        <v>45923</v>
      </c>
      <c r="D421" s="42">
        <v>240193682</v>
      </c>
      <c r="E421" s="43" t="s">
        <v>13</v>
      </c>
      <c r="F421" s="44">
        <v>8000</v>
      </c>
      <c r="G421" s="44"/>
      <c r="H421" s="44">
        <f t="shared" si="6"/>
        <v>138755098.53000009</v>
      </c>
      <c r="I421" s="48"/>
      <c r="J421" s="49"/>
      <c r="K421" s="46"/>
      <c r="L421" s="46"/>
      <c r="M421" s="46"/>
      <c r="N421" s="46"/>
      <c r="O421" s="46"/>
      <c r="P421" s="46"/>
    </row>
    <row r="422" spans="3:16" ht="26.25">
      <c r="C422" s="41">
        <v>45923</v>
      </c>
      <c r="D422" s="42">
        <v>240193707</v>
      </c>
      <c r="E422" s="43" t="s">
        <v>13</v>
      </c>
      <c r="F422" s="44">
        <v>8000</v>
      </c>
      <c r="G422" s="44"/>
      <c r="H422" s="44">
        <f t="shared" si="6"/>
        <v>138763098.53000009</v>
      </c>
      <c r="I422" s="48"/>
      <c r="J422" s="49"/>
      <c r="K422" s="46"/>
      <c r="L422" s="46"/>
      <c r="M422" s="46"/>
      <c r="N422" s="46"/>
      <c r="O422" s="46"/>
      <c r="P422" s="46"/>
    </row>
    <row r="423" spans="3:16" ht="26.25">
      <c r="C423" s="41">
        <v>45923</v>
      </c>
      <c r="D423" s="42">
        <v>240193732</v>
      </c>
      <c r="E423" s="43" t="s">
        <v>13</v>
      </c>
      <c r="F423" s="44">
        <v>8000</v>
      </c>
      <c r="G423" s="44"/>
      <c r="H423" s="44">
        <f t="shared" si="6"/>
        <v>138771098.53000009</v>
      </c>
      <c r="I423" s="48"/>
      <c r="J423" s="49"/>
      <c r="K423" s="46"/>
      <c r="L423" s="46"/>
      <c r="M423" s="46"/>
      <c r="N423" s="46"/>
      <c r="O423" s="46"/>
      <c r="P423" s="46"/>
    </row>
    <row r="424" spans="3:16" ht="26.25">
      <c r="C424" s="41">
        <v>45923</v>
      </c>
      <c r="D424" s="42">
        <v>240193747</v>
      </c>
      <c r="E424" s="43" t="s">
        <v>13</v>
      </c>
      <c r="F424" s="44">
        <v>8000</v>
      </c>
      <c r="G424" s="44"/>
      <c r="H424" s="44">
        <f t="shared" si="6"/>
        <v>138779098.53000009</v>
      </c>
      <c r="I424" s="48"/>
    </row>
    <row r="425" spans="3:16" ht="26.25">
      <c r="C425" s="41">
        <v>45923</v>
      </c>
      <c r="D425" s="42">
        <v>2490110341</v>
      </c>
      <c r="E425" s="43" t="s">
        <v>13</v>
      </c>
      <c r="F425" s="44">
        <v>30000</v>
      </c>
      <c r="G425" s="44"/>
      <c r="H425" s="44">
        <f t="shared" si="6"/>
        <v>138809098.53000009</v>
      </c>
      <c r="I425" s="48"/>
      <c r="J425" s="49"/>
      <c r="K425" s="46"/>
      <c r="L425" s="64"/>
      <c r="M425" s="46"/>
      <c r="N425" s="46"/>
      <c r="O425" s="46"/>
      <c r="P425" s="46"/>
    </row>
    <row r="426" spans="3:16" ht="26.25">
      <c r="C426" s="41">
        <v>45923</v>
      </c>
      <c r="D426" s="42">
        <v>2490110344</v>
      </c>
      <c r="E426" s="43" t="s">
        <v>13</v>
      </c>
      <c r="F426" s="44">
        <v>36000</v>
      </c>
      <c r="G426" s="44"/>
      <c r="H426" s="44">
        <f t="shared" si="6"/>
        <v>138845098.53000009</v>
      </c>
      <c r="I426" s="48"/>
      <c r="J426" s="49"/>
      <c r="K426" s="46"/>
      <c r="M426" s="46"/>
      <c r="N426" s="46"/>
      <c r="O426" s="46"/>
      <c r="P426" s="46"/>
    </row>
    <row r="427" spans="3:16" ht="26.25">
      <c r="C427" s="41">
        <v>45923</v>
      </c>
      <c r="D427" s="42">
        <v>3230070435</v>
      </c>
      <c r="E427" s="43" t="s">
        <v>13</v>
      </c>
      <c r="F427" s="44">
        <v>3000</v>
      </c>
      <c r="G427" s="44"/>
      <c r="H427" s="44">
        <f t="shared" si="6"/>
        <v>138848098.53000009</v>
      </c>
      <c r="I427" s="48"/>
      <c r="J427" s="49"/>
      <c r="K427" s="46"/>
      <c r="L427" s="46"/>
      <c r="M427" s="46"/>
      <c r="N427" s="46"/>
      <c r="O427" s="46"/>
      <c r="P427" s="46"/>
    </row>
    <row r="428" spans="3:16" ht="26.25">
      <c r="C428" s="41">
        <v>45923</v>
      </c>
      <c r="D428" s="42">
        <v>240196035</v>
      </c>
      <c r="E428" s="43" t="s">
        <v>13</v>
      </c>
      <c r="F428" s="44">
        <v>2100</v>
      </c>
      <c r="G428" s="44"/>
      <c r="H428" s="44">
        <f t="shared" si="6"/>
        <v>138850198.53000009</v>
      </c>
      <c r="I428" s="48"/>
      <c r="J428" s="49"/>
      <c r="K428" s="46"/>
      <c r="L428" s="46"/>
      <c r="M428" s="46"/>
      <c r="N428" s="46"/>
      <c r="O428" s="46"/>
      <c r="P428" s="46"/>
    </row>
    <row r="429" spans="3:16" ht="52.5">
      <c r="C429" s="41">
        <v>45923</v>
      </c>
      <c r="D429" s="42">
        <v>72714</v>
      </c>
      <c r="E429" s="47" t="s">
        <v>14</v>
      </c>
      <c r="F429" s="44">
        <v>750</v>
      </c>
      <c r="G429" s="44"/>
      <c r="H429" s="44">
        <f t="shared" si="6"/>
        <v>138850948.53000009</v>
      </c>
      <c r="I429" s="48"/>
      <c r="J429" s="49"/>
      <c r="K429" s="46"/>
      <c r="L429" s="46"/>
      <c r="M429" s="46"/>
      <c r="N429" s="46"/>
      <c r="O429" s="46"/>
      <c r="P429" s="46"/>
    </row>
    <row r="430" spans="3:16" ht="52.5">
      <c r="C430" s="41">
        <v>45923</v>
      </c>
      <c r="D430" s="42">
        <v>38753</v>
      </c>
      <c r="E430" s="47" t="s">
        <v>14</v>
      </c>
      <c r="F430" s="44">
        <v>750</v>
      </c>
      <c r="G430" s="44"/>
      <c r="H430" s="44">
        <f t="shared" si="6"/>
        <v>138851698.53000009</v>
      </c>
      <c r="I430" s="48"/>
      <c r="J430" s="49"/>
      <c r="K430" s="46"/>
      <c r="L430" s="46"/>
      <c r="M430" s="46"/>
      <c r="N430" s="46"/>
      <c r="O430" s="46"/>
      <c r="P430" s="46"/>
    </row>
    <row r="431" spans="3:16" ht="26.25">
      <c r="C431" s="56">
        <v>45923</v>
      </c>
      <c r="D431" s="57">
        <v>452810150032</v>
      </c>
      <c r="E431" s="54" t="s">
        <v>81</v>
      </c>
      <c r="F431" s="44"/>
      <c r="G431" s="44">
        <v>8000</v>
      </c>
      <c r="H431" s="44">
        <f t="shared" si="6"/>
        <v>138843698.53000009</v>
      </c>
      <c r="I431" s="48"/>
      <c r="J431" s="49"/>
      <c r="K431" s="46"/>
      <c r="L431" s="46"/>
      <c r="M431" s="46"/>
      <c r="N431" s="46"/>
      <c r="O431" s="46"/>
      <c r="P431" s="46"/>
    </row>
    <row r="432" spans="3:16" ht="26.25">
      <c r="C432" s="56">
        <v>45923</v>
      </c>
      <c r="D432" s="57">
        <v>452810170041</v>
      </c>
      <c r="E432" s="54" t="s">
        <v>81</v>
      </c>
      <c r="F432" s="44"/>
      <c r="G432" s="55">
        <v>475000</v>
      </c>
      <c r="H432" s="44">
        <f t="shared" si="6"/>
        <v>138368698.53000009</v>
      </c>
      <c r="I432" s="48"/>
      <c r="J432" s="49"/>
      <c r="K432" s="46"/>
      <c r="L432" s="46"/>
      <c r="M432" s="46"/>
      <c r="N432" s="46"/>
      <c r="O432" s="46"/>
      <c r="P432" s="46"/>
    </row>
    <row r="433" spans="3:16" ht="52.5">
      <c r="C433" s="41">
        <v>45924</v>
      </c>
      <c r="D433" s="42">
        <v>139081</v>
      </c>
      <c r="E433" s="47" t="s">
        <v>14</v>
      </c>
      <c r="F433" s="44">
        <v>600</v>
      </c>
      <c r="G433" s="44"/>
      <c r="H433" s="44">
        <f t="shared" si="6"/>
        <v>138369298.53000009</v>
      </c>
      <c r="I433" s="48"/>
      <c r="J433" s="49"/>
      <c r="K433" s="46"/>
      <c r="L433" s="46"/>
      <c r="M433" s="46"/>
      <c r="N433" s="46"/>
      <c r="O433" s="46"/>
      <c r="P433" s="46"/>
    </row>
    <row r="434" spans="3:16" ht="52.5">
      <c r="C434" s="41">
        <v>45924</v>
      </c>
      <c r="D434" s="42">
        <v>138969</v>
      </c>
      <c r="E434" s="47" t="s">
        <v>14</v>
      </c>
      <c r="F434" s="44">
        <v>675</v>
      </c>
      <c r="G434" s="44"/>
      <c r="H434" s="44">
        <f t="shared" si="6"/>
        <v>138369973.53000009</v>
      </c>
      <c r="I434" s="48"/>
      <c r="J434" s="49"/>
      <c r="K434" s="46"/>
      <c r="L434" s="46"/>
      <c r="M434" s="46"/>
      <c r="N434" s="46"/>
      <c r="O434" s="46"/>
      <c r="P434" s="46"/>
    </row>
    <row r="435" spans="3:16" ht="26.25">
      <c r="C435" s="41">
        <v>45925</v>
      </c>
      <c r="D435" s="42">
        <v>452400470199</v>
      </c>
      <c r="E435" s="43" t="s">
        <v>13</v>
      </c>
      <c r="F435" s="44">
        <v>38994</v>
      </c>
      <c r="G435" s="44"/>
      <c r="H435" s="44">
        <f t="shared" si="6"/>
        <v>138408967.53000009</v>
      </c>
      <c r="I435" s="48"/>
      <c r="J435" s="49"/>
      <c r="K435" s="46"/>
      <c r="L435" s="46"/>
      <c r="M435" s="46"/>
      <c r="N435" s="46"/>
      <c r="O435" s="46"/>
      <c r="P435" s="46"/>
    </row>
    <row r="436" spans="3:16" ht="26.25">
      <c r="C436" s="41">
        <v>45925</v>
      </c>
      <c r="D436" s="42">
        <v>452400543911</v>
      </c>
      <c r="E436" s="43" t="s">
        <v>13</v>
      </c>
      <c r="F436" s="44">
        <v>60000</v>
      </c>
      <c r="G436" s="44"/>
      <c r="H436" s="44">
        <f t="shared" si="6"/>
        <v>138468967.53000009</v>
      </c>
      <c r="I436" s="48"/>
      <c r="J436" s="49"/>
      <c r="K436" s="46"/>
      <c r="L436" s="46"/>
      <c r="M436" s="46"/>
      <c r="N436" s="46"/>
      <c r="O436" s="46"/>
      <c r="P436" s="46"/>
    </row>
    <row r="437" spans="3:16" ht="26.25">
      <c r="C437" s="41">
        <v>45925</v>
      </c>
      <c r="D437" s="42">
        <v>452400545585</v>
      </c>
      <c r="E437" s="43" t="s">
        <v>13</v>
      </c>
      <c r="F437" s="44">
        <v>12000</v>
      </c>
      <c r="G437" s="44"/>
      <c r="H437" s="44">
        <f t="shared" si="6"/>
        <v>138480967.53000009</v>
      </c>
      <c r="I437" s="48"/>
      <c r="J437" s="49"/>
      <c r="K437" s="46"/>
      <c r="L437" s="46"/>
      <c r="M437" s="46"/>
      <c r="N437" s="46"/>
      <c r="O437" s="46"/>
      <c r="P437" s="46"/>
    </row>
    <row r="438" spans="3:16" ht="26.25">
      <c r="C438" s="41">
        <v>45925</v>
      </c>
      <c r="D438" s="42">
        <v>452400545793</v>
      </c>
      <c r="E438" s="43" t="s">
        <v>13</v>
      </c>
      <c r="F438" s="44">
        <v>17500</v>
      </c>
      <c r="G438" s="44"/>
      <c r="H438" s="44">
        <f t="shared" si="6"/>
        <v>138498467.53000009</v>
      </c>
      <c r="I438" s="48"/>
      <c r="J438" s="49"/>
      <c r="K438" s="46"/>
      <c r="L438" s="46"/>
      <c r="M438" s="46"/>
      <c r="N438" s="46"/>
      <c r="O438" s="46"/>
      <c r="P438" s="46"/>
    </row>
    <row r="439" spans="3:16" ht="26.25">
      <c r="C439" s="41">
        <v>45925</v>
      </c>
      <c r="D439" s="42">
        <v>452400545541</v>
      </c>
      <c r="E439" s="43" t="s">
        <v>13</v>
      </c>
      <c r="F439" s="44">
        <v>800</v>
      </c>
      <c r="G439" s="44"/>
      <c r="H439" s="44">
        <f t="shared" si="6"/>
        <v>138499267.53000009</v>
      </c>
      <c r="I439" s="48"/>
      <c r="J439" s="49"/>
      <c r="K439" s="46"/>
      <c r="L439" s="46"/>
      <c r="M439" s="46"/>
      <c r="N439" s="46"/>
      <c r="O439" s="46"/>
      <c r="P439" s="46"/>
    </row>
    <row r="440" spans="3:16" ht="26.25">
      <c r="C440" s="41">
        <v>45925</v>
      </c>
      <c r="D440" s="42">
        <v>452400549918</v>
      </c>
      <c r="E440" s="43" t="s">
        <v>13</v>
      </c>
      <c r="F440" s="44">
        <v>52000</v>
      </c>
      <c r="G440" s="44"/>
      <c r="H440" s="44">
        <f t="shared" si="6"/>
        <v>138551267.53000009</v>
      </c>
      <c r="I440" s="48"/>
      <c r="J440" s="49"/>
      <c r="K440" s="46"/>
      <c r="L440" s="46"/>
      <c r="M440" s="46"/>
      <c r="N440" s="46"/>
      <c r="O440" s="46"/>
      <c r="P440" s="46"/>
    </row>
    <row r="441" spans="3:16" ht="26.25">
      <c r="C441" s="41">
        <v>45925</v>
      </c>
      <c r="D441" s="42">
        <v>452400430007</v>
      </c>
      <c r="E441" s="43" t="s">
        <v>13</v>
      </c>
      <c r="F441" s="44">
        <v>303900</v>
      </c>
      <c r="G441" s="44"/>
      <c r="H441" s="44">
        <f t="shared" si="6"/>
        <v>138855167.53000009</v>
      </c>
      <c r="I441" s="48"/>
      <c r="J441" s="49"/>
      <c r="K441" s="46"/>
      <c r="L441" s="46"/>
      <c r="M441" s="46"/>
      <c r="N441" s="46"/>
      <c r="O441" s="46"/>
      <c r="P441" s="46"/>
    </row>
    <row r="442" spans="3:16" ht="26.25">
      <c r="C442" s="41">
        <v>45925</v>
      </c>
      <c r="D442" s="42">
        <v>240207296</v>
      </c>
      <c r="E442" s="43" t="s">
        <v>13</v>
      </c>
      <c r="F442" s="44">
        <v>32200</v>
      </c>
      <c r="G442" s="44"/>
      <c r="H442" s="44">
        <f t="shared" si="6"/>
        <v>138887367.53000009</v>
      </c>
      <c r="I442" s="48"/>
      <c r="J442" s="49"/>
      <c r="K442" s="46"/>
      <c r="L442" s="46"/>
      <c r="M442" s="46"/>
      <c r="N442" s="46"/>
      <c r="O442" s="46"/>
      <c r="P442" s="46"/>
    </row>
    <row r="443" spans="3:16" ht="26.25">
      <c r="C443" s="41">
        <v>45925</v>
      </c>
      <c r="D443" s="42">
        <v>452400541272</v>
      </c>
      <c r="E443" s="43" t="s">
        <v>13</v>
      </c>
      <c r="F443" s="44">
        <v>16800</v>
      </c>
      <c r="G443" s="44"/>
      <c r="H443" s="44">
        <f t="shared" si="6"/>
        <v>138904167.53000009</v>
      </c>
      <c r="I443" s="48"/>
      <c r="J443" s="49"/>
      <c r="K443" s="46"/>
      <c r="L443" s="46"/>
      <c r="M443" s="46"/>
      <c r="N443" s="46"/>
      <c r="O443" s="46"/>
      <c r="P443" s="46"/>
    </row>
    <row r="444" spans="3:16" ht="26.25">
      <c r="C444" s="41">
        <v>45925</v>
      </c>
      <c r="D444" s="42">
        <v>452400543738</v>
      </c>
      <c r="E444" s="43" t="s">
        <v>13</v>
      </c>
      <c r="F444" s="44">
        <v>100</v>
      </c>
      <c r="G444" s="44"/>
      <c r="H444" s="44">
        <f t="shared" si="6"/>
        <v>138904267.53000009</v>
      </c>
      <c r="I444" s="48"/>
      <c r="J444" s="49"/>
      <c r="K444" s="46"/>
      <c r="L444" s="46"/>
      <c r="M444" s="46"/>
      <c r="N444" s="46"/>
      <c r="O444" s="46"/>
      <c r="P444" s="46"/>
    </row>
    <row r="445" spans="3:16" ht="26.25">
      <c r="C445" s="41">
        <v>45925</v>
      </c>
      <c r="D445" s="42">
        <v>240209222</v>
      </c>
      <c r="E445" s="43" t="s">
        <v>13</v>
      </c>
      <c r="F445" s="44">
        <v>18200</v>
      </c>
      <c r="G445" s="44"/>
      <c r="H445" s="44">
        <f t="shared" si="6"/>
        <v>138922467.53000009</v>
      </c>
      <c r="I445" s="48"/>
      <c r="J445" s="49"/>
      <c r="K445" s="46"/>
      <c r="L445" s="46"/>
      <c r="M445" s="46"/>
      <c r="N445" s="46"/>
      <c r="O445" s="46"/>
      <c r="P445" s="46"/>
    </row>
    <row r="446" spans="3:16" ht="26.25">
      <c r="C446" s="41">
        <v>45925</v>
      </c>
      <c r="D446" s="42">
        <v>5090030610</v>
      </c>
      <c r="E446" s="43" t="s">
        <v>13</v>
      </c>
      <c r="F446" s="44">
        <v>9100</v>
      </c>
      <c r="G446" s="44"/>
      <c r="H446" s="44">
        <f t="shared" si="6"/>
        <v>138931567.53000009</v>
      </c>
      <c r="I446" s="48"/>
      <c r="J446" s="49"/>
      <c r="K446" s="46"/>
      <c r="L446" s="46"/>
      <c r="M446" s="46"/>
      <c r="N446" s="46"/>
      <c r="O446" s="46"/>
      <c r="P446" s="46"/>
    </row>
    <row r="447" spans="3:16" ht="52.5">
      <c r="C447" s="41">
        <v>45925</v>
      </c>
      <c r="D447" s="42">
        <v>474584</v>
      </c>
      <c r="E447" s="47" t="s">
        <v>14</v>
      </c>
      <c r="F447" s="44">
        <v>975</v>
      </c>
      <c r="G447" s="44"/>
      <c r="H447" s="44">
        <f t="shared" si="6"/>
        <v>138932542.53000009</v>
      </c>
      <c r="I447" s="48"/>
      <c r="J447" s="49"/>
      <c r="K447" s="46"/>
      <c r="L447" s="46"/>
      <c r="M447" s="46"/>
      <c r="N447" s="46"/>
      <c r="O447" s="46"/>
      <c r="P447" s="46"/>
    </row>
    <row r="448" spans="3:16" ht="52.5">
      <c r="C448" s="41">
        <v>45925</v>
      </c>
      <c r="D448" s="42">
        <v>57308</v>
      </c>
      <c r="E448" s="47" t="s">
        <v>14</v>
      </c>
      <c r="F448" s="44">
        <v>750</v>
      </c>
      <c r="G448" s="44"/>
      <c r="H448" s="44">
        <f t="shared" si="6"/>
        <v>138933292.53000009</v>
      </c>
      <c r="I448" s="48"/>
      <c r="J448" s="49"/>
      <c r="K448" s="46"/>
      <c r="L448" s="46"/>
      <c r="M448" s="46"/>
      <c r="N448" s="46"/>
      <c r="O448" s="46"/>
      <c r="P448" s="46"/>
    </row>
    <row r="449" spans="3:16" ht="52.5">
      <c r="C449" s="41">
        <v>45925</v>
      </c>
      <c r="D449" s="42">
        <v>170222</v>
      </c>
      <c r="E449" s="47" t="s">
        <v>14</v>
      </c>
      <c r="F449" s="44">
        <v>750</v>
      </c>
      <c r="G449" s="44"/>
      <c r="H449" s="44">
        <f t="shared" si="6"/>
        <v>138934042.53000009</v>
      </c>
      <c r="I449" s="48"/>
      <c r="J449" s="49"/>
      <c r="K449" s="46"/>
      <c r="L449" s="46"/>
      <c r="M449" s="46"/>
      <c r="N449" s="46"/>
      <c r="O449" s="46"/>
      <c r="P449" s="46"/>
    </row>
    <row r="450" spans="3:16" ht="52.5">
      <c r="C450" s="41">
        <v>45925</v>
      </c>
      <c r="D450" s="42">
        <v>281276</v>
      </c>
      <c r="E450" s="47" t="s">
        <v>14</v>
      </c>
      <c r="F450" s="44">
        <v>1125</v>
      </c>
      <c r="G450" s="44"/>
      <c r="H450" s="44">
        <f t="shared" si="6"/>
        <v>138935167.53000009</v>
      </c>
      <c r="I450" s="48"/>
      <c r="J450" s="49"/>
      <c r="K450" s="46"/>
      <c r="L450" s="46"/>
      <c r="M450" s="46"/>
      <c r="N450" s="46"/>
      <c r="O450" s="46"/>
      <c r="P450" s="46"/>
    </row>
    <row r="451" spans="3:16" ht="52.5">
      <c r="C451" s="41">
        <v>45925</v>
      </c>
      <c r="D451" s="42">
        <v>474164</v>
      </c>
      <c r="E451" s="47" t="s">
        <v>14</v>
      </c>
      <c r="F451" s="44">
        <v>750</v>
      </c>
      <c r="G451" s="44"/>
      <c r="H451" s="44">
        <f t="shared" si="6"/>
        <v>138935917.53000009</v>
      </c>
      <c r="I451" s="48"/>
      <c r="J451" s="49"/>
      <c r="K451" s="46"/>
      <c r="L451" s="46"/>
      <c r="M451" s="46"/>
      <c r="N451" s="46"/>
      <c r="O451" s="46"/>
      <c r="P451" s="46"/>
    </row>
    <row r="452" spans="3:16" ht="34.5" customHeight="1">
      <c r="C452" s="41">
        <v>45926</v>
      </c>
      <c r="D452" s="42">
        <v>452400470193</v>
      </c>
      <c r="E452" s="43" t="s">
        <v>13</v>
      </c>
      <c r="F452" s="44">
        <v>2619</v>
      </c>
      <c r="G452" s="44"/>
      <c r="H452" s="44">
        <f t="shared" si="6"/>
        <v>138938536.53000009</v>
      </c>
      <c r="I452" s="48"/>
      <c r="J452" s="49"/>
      <c r="K452" s="46"/>
      <c r="L452" s="46"/>
      <c r="M452" s="46"/>
      <c r="N452" s="46"/>
      <c r="O452" s="46"/>
      <c r="P452" s="46"/>
    </row>
    <row r="453" spans="3:16" ht="26.25">
      <c r="C453" s="41">
        <v>45926</v>
      </c>
      <c r="D453" s="42">
        <v>452400546458</v>
      </c>
      <c r="E453" s="43" t="s">
        <v>13</v>
      </c>
      <c r="F453" s="44">
        <v>1400</v>
      </c>
      <c r="G453" s="44"/>
      <c r="H453" s="44">
        <f t="shared" si="6"/>
        <v>138939936.53000009</v>
      </c>
      <c r="I453" s="48"/>
      <c r="J453" s="49"/>
      <c r="K453" s="46"/>
      <c r="L453" s="46"/>
      <c r="M453" s="46"/>
      <c r="N453" s="46"/>
      <c r="O453" s="46"/>
      <c r="P453" s="46"/>
    </row>
    <row r="454" spans="3:16" ht="26.25">
      <c r="C454" s="41">
        <v>45926</v>
      </c>
      <c r="D454" s="42">
        <v>452400544437</v>
      </c>
      <c r="E454" s="43" t="s">
        <v>13</v>
      </c>
      <c r="F454" s="44">
        <v>43400</v>
      </c>
      <c r="G454" s="44"/>
      <c r="H454" s="44">
        <f t="shared" si="6"/>
        <v>138983336.53000009</v>
      </c>
      <c r="I454" s="48"/>
      <c r="J454" s="49"/>
      <c r="K454" s="46"/>
      <c r="L454" s="46"/>
      <c r="M454" s="46"/>
      <c r="N454" s="46"/>
      <c r="O454" s="46"/>
      <c r="P454" s="46"/>
    </row>
    <row r="455" spans="3:16" ht="27.75" customHeight="1">
      <c r="C455" s="41">
        <v>45926</v>
      </c>
      <c r="D455" s="42">
        <v>2490050111</v>
      </c>
      <c r="E455" s="43" t="s">
        <v>13</v>
      </c>
      <c r="F455" s="44">
        <v>20850</v>
      </c>
      <c r="G455" s="44"/>
      <c r="H455" s="44">
        <f t="shared" si="6"/>
        <v>139004186.53000009</v>
      </c>
      <c r="I455" s="48"/>
      <c r="J455" s="49"/>
      <c r="K455" s="46"/>
      <c r="L455" s="46"/>
      <c r="M455" s="46"/>
      <c r="N455" s="46"/>
      <c r="O455" s="46"/>
      <c r="P455" s="46"/>
    </row>
    <row r="456" spans="3:16" ht="26.25">
      <c r="C456" s="41">
        <v>45926</v>
      </c>
      <c r="D456" s="42">
        <v>240214181</v>
      </c>
      <c r="E456" s="43" t="s">
        <v>13</v>
      </c>
      <c r="F456" s="44">
        <v>9800</v>
      </c>
      <c r="G456" s="44"/>
      <c r="H456" s="44">
        <f t="shared" si="6"/>
        <v>139013986.53000009</v>
      </c>
      <c r="I456" s="48"/>
      <c r="J456" s="49"/>
      <c r="K456" s="46"/>
      <c r="L456" s="46"/>
      <c r="M456" s="46"/>
      <c r="N456" s="46"/>
      <c r="O456" s="46"/>
      <c r="P456" s="46"/>
    </row>
    <row r="457" spans="3:16" ht="26.25">
      <c r="C457" s="41">
        <v>45926</v>
      </c>
      <c r="D457" s="42">
        <v>407282096</v>
      </c>
      <c r="E457" s="43" t="s">
        <v>13</v>
      </c>
      <c r="F457" s="44">
        <v>5600</v>
      </c>
      <c r="G457" s="44"/>
      <c r="H457" s="44">
        <f t="shared" si="6"/>
        <v>139019586.53000009</v>
      </c>
      <c r="I457" s="48"/>
      <c r="J457" s="49"/>
      <c r="K457" s="46"/>
      <c r="L457" s="46"/>
      <c r="M457" s="46"/>
      <c r="N457" s="46"/>
      <c r="O457" s="46"/>
      <c r="P457" s="46"/>
    </row>
    <row r="458" spans="3:16" ht="26.25">
      <c r="C458" s="41">
        <v>45926</v>
      </c>
      <c r="D458" s="42">
        <v>407283539</v>
      </c>
      <c r="E458" s="43" t="s">
        <v>13</v>
      </c>
      <c r="F458" s="44">
        <v>2800</v>
      </c>
      <c r="G458" s="44"/>
      <c r="H458" s="44">
        <f t="shared" si="6"/>
        <v>139022386.53000009</v>
      </c>
      <c r="I458" s="48"/>
      <c r="J458" s="49"/>
      <c r="K458" s="46"/>
      <c r="L458" s="46"/>
      <c r="M458" s="46"/>
      <c r="N458" s="46"/>
      <c r="O458" s="46"/>
      <c r="P458" s="46"/>
    </row>
    <row r="459" spans="3:16" ht="26.25">
      <c r="C459" s="41">
        <v>45926</v>
      </c>
      <c r="D459" s="42">
        <v>240215130</v>
      </c>
      <c r="E459" s="43" t="s">
        <v>13</v>
      </c>
      <c r="F459" s="44">
        <v>3000</v>
      </c>
      <c r="G459" s="44"/>
      <c r="H459" s="44">
        <f t="shared" si="6"/>
        <v>139025386.53000009</v>
      </c>
      <c r="I459" s="48"/>
      <c r="J459" s="49"/>
      <c r="K459" s="46"/>
      <c r="L459" s="46"/>
      <c r="M459" s="46"/>
      <c r="N459" s="46"/>
      <c r="O459" s="46"/>
      <c r="P459" s="46"/>
    </row>
    <row r="460" spans="3:16" ht="26.25">
      <c r="C460" s="41">
        <v>45926</v>
      </c>
      <c r="D460" s="42">
        <v>452400542302</v>
      </c>
      <c r="E460" s="43" t="s">
        <v>13</v>
      </c>
      <c r="F460" s="44">
        <v>18200</v>
      </c>
      <c r="G460" s="44"/>
      <c r="H460" s="44">
        <f t="shared" si="6"/>
        <v>139043586.53000009</v>
      </c>
      <c r="I460" s="48"/>
      <c r="J460" s="49"/>
      <c r="K460" s="46"/>
      <c r="L460" s="46"/>
      <c r="M460" s="46"/>
      <c r="N460" s="46"/>
      <c r="O460" s="46"/>
      <c r="P460" s="46"/>
    </row>
    <row r="461" spans="3:16" ht="26.25">
      <c r="C461" s="41">
        <v>45926</v>
      </c>
      <c r="D461" s="42">
        <v>452400544608</v>
      </c>
      <c r="E461" s="43" t="s">
        <v>13</v>
      </c>
      <c r="F461" s="44">
        <v>500</v>
      </c>
      <c r="G461" s="44"/>
      <c r="H461" s="44">
        <f t="shared" si="6"/>
        <v>139044086.53000009</v>
      </c>
      <c r="I461" s="48"/>
      <c r="J461" s="49"/>
      <c r="K461" s="46"/>
      <c r="L461" s="46"/>
      <c r="M461" s="46"/>
      <c r="N461" s="46"/>
      <c r="O461" s="46"/>
      <c r="P461" s="46"/>
    </row>
    <row r="462" spans="3:16" ht="26.25">
      <c r="C462" s="41">
        <v>45926</v>
      </c>
      <c r="D462" s="42">
        <v>407302468</v>
      </c>
      <c r="E462" s="43" t="s">
        <v>13</v>
      </c>
      <c r="F462" s="44">
        <v>8400</v>
      </c>
      <c r="G462" s="44"/>
      <c r="H462" s="44">
        <f t="shared" ref="H462:H524" si="7">+H461+F462-G462</f>
        <v>139052486.53000009</v>
      </c>
      <c r="I462" s="48"/>
      <c r="J462" s="49"/>
      <c r="K462" s="46"/>
      <c r="L462" s="46"/>
      <c r="M462" s="46"/>
      <c r="N462" s="46"/>
      <c r="O462" s="46"/>
      <c r="P462" s="46"/>
    </row>
    <row r="463" spans="3:16" ht="26.25">
      <c r="C463" s="41">
        <v>45926</v>
      </c>
      <c r="D463" s="42">
        <v>407302571</v>
      </c>
      <c r="E463" s="43" t="s">
        <v>13</v>
      </c>
      <c r="F463" s="44">
        <v>5600</v>
      </c>
      <c r="G463" s="44"/>
      <c r="H463" s="44">
        <f t="shared" si="7"/>
        <v>139058086.53000009</v>
      </c>
      <c r="I463" s="48"/>
      <c r="J463" s="49"/>
      <c r="K463" s="46"/>
      <c r="L463" s="46"/>
      <c r="M463" s="46"/>
      <c r="N463" s="46"/>
      <c r="O463" s="46"/>
      <c r="P463" s="46"/>
    </row>
    <row r="464" spans="3:16" ht="52.5">
      <c r="C464" s="41">
        <v>45926</v>
      </c>
      <c r="D464" s="42">
        <v>231250</v>
      </c>
      <c r="E464" s="47" t="s">
        <v>14</v>
      </c>
      <c r="F464" s="44">
        <v>2500</v>
      </c>
      <c r="G464" s="44"/>
      <c r="H464" s="44">
        <f t="shared" si="7"/>
        <v>139060586.53000009</v>
      </c>
      <c r="I464" s="48"/>
      <c r="J464" s="49"/>
      <c r="K464" s="46"/>
      <c r="L464" s="46"/>
      <c r="M464" s="46"/>
      <c r="N464" s="46"/>
      <c r="O464" s="46"/>
      <c r="P464" s="46"/>
    </row>
    <row r="465" spans="3:16" ht="52.5">
      <c r="C465" s="41">
        <v>45928</v>
      </c>
      <c r="D465" s="42">
        <v>83779</v>
      </c>
      <c r="E465" s="47" t="s">
        <v>14</v>
      </c>
      <c r="F465" s="44">
        <v>600</v>
      </c>
      <c r="G465" s="44"/>
      <c r="H465" s="44">
        <f t="shared" si="7"/>
        <v>139061186.53000009</v>
      </c>
      <c r="I465" s="48"/>
      <c r="J465" s="49"/>
      <c r="K465" s="46"/>
      <c r="L465" s="46"/>
      <c r="M465" s="46"/>
      <c r="N465" s="46"/>
      <c r="O465" s="46"/>
      <c r="P465" s="46"/>
    </row>
    <row r="466" spans="3:16" ht="52.5">
      <c r="C466" s="41">
        <v>45929</v>
      </c>
      <c r="D466" s="50" t="s">
        <v>152</v>
      </c>
      <c r="E466" s="43" t="s">
        <v>153</v>
      </c>
      <c r="F466" s="44"/>
      <c r="G466" s="53">
        <v>3500</v>
      </c>
      <c r="H466" s="44">
        <f t="shared" si="7"/>
        <v>139057686.53000009</v>
      </c>
      <c r="I466" s="48"/>
      <c r="J466" s="49"/>
      <c r="K466" s="46"/>
      <c r="L466" s="46"/>
      <c r="M466" s="46"/>
      <c r="N466" s="46"/>
      <c r="O466" s="46"/>
      <c r="P466" s="46"/>
    </row>
    <row r="467" spans="3:16" ht="52.5">
      <c r="C467" s="41">
        <v>45929</v>
      </c>
      <c r="D467" s="50" t="s">
        <v>154</v>
      </c>
      <c r="E467" s="43" t="s">
        <v>155</v>
      </c>
      <c r="F467" s="44"/>
      <c r="G467" s="53">
        <v>10507.56</v>
      </c>
      <c r="H467" s="44">
        <f t="shared" si="7"/>
        <v>139047178.97000009</v>
      </c>
      <c r="I467" s="48"/>
      <c r="J467" s="49"/>
      <c r="K467" s="46"/>
      <c r="L467" s="46"/>
      <c r="M467" s="46"/>
      <c r="N467" s="46"/>
      <c r="O467" s="46"/>
      <c r="P467" s="46"/>
    </row>
    <row r="468" spans="3:16" ht="52.5">
      <c r="C468" s="41">
        <v>45929</v>
      </c>
      <c r="D468" s="50" t="s">
        <v>152</v>
      </c>
      <c r="E468" s="43" t="s">
        <v>156</v>
      </c>
      <c r="F468" s="44"/>
      <c r="G468" s="53">
        <v>79100</v>
      </c>
      <c r="H468" s="44">
        <f t="shared" si="7"/>
        <v>138968078.97000009</v>
      </c>
      <c r="I468" s="48"/>
      <c r="J468" s="49"/>
      <c r="K468" s="46"/>
      <c r="L468" s="46"/>
      <c r="M468" s="46"/>
      <c r="N468" s="46"/>
      <c r="O468" s="46"/>
      <c r="P468" s="46"/>
    </row>
    <row r="469" spans="3:16" ht="52.5">
      <c r="C469" s="41">
        <v>45929</v>
      </c>
      <c r="D469" s="50" t="s">
        <v>154</v>
      </c>
      <c r="E469" s="43" t="s">
        <v>157</v>
      </c>
      <c r="F469" s="44"/>
      <c r="G469" s="53">
        <v>237470.86</v>
      </c>
      <c r="H469" s="44">
        <f t="shared" si="7"/>
        <v>138730608.11000007</v>
      </c>
      <c r="I469" s="48"/>
      <c r="J469" s="49"/>
      <c r="K469" s="46"/>
      <c r="L469" s="46"/>
      <c r="M469" s="46"/>
      <c r="N469" s="46"/>
      <c r="O469" s="46"/>
      <c r="P469" s="46"/>
    </row>
    <row r="470" spans="3:16" ht="66.75" customHeight="1">
      <c r="C470" s="41">
        <v>45929</v>
      </c>
      <c r="D470" s="50" t="s">
        <v>158</v>
      </c>
      <c r="E470" s="43" t="s">
        <v>159</v>
      </c>
      <c r="F470" s="44"/>
      <c r="G470" s="53">
        <v>40603.21</v>
      </c>
      <c r="H470" s="44">
        <f t="shared" si="7"/>
        <v>138690004.90000007</v>
      </c>
      <c r="I470" s="48"/>
      <c r="J470" s="49"/>
      <c r="K470" s="46"/>
      <c r="L470" s="46"/>
      <c r="M470" s="46"/>
      <c r="N470" s="46"/>
      <c r="O470" s="46"/>
      <c r="P470" s="46"/>
    </row>
    <row r="471" spans="3:16" ht="63" customHeight="1">
      <c r="C471" s="41">
        <v>45929</v>
      </c>
      <c r="D471" s="50" t="s">
        <v>160</v>
      </c>
      <c r="E471" s="43" t="s">
        <v>161</v>
      </c>
      <c r="F471" s="44"/>
      <c r="G471" s="53">
        <v>329720.46999999997</v>
      </c>
      <c r="H471" s="44">
        <f t="shared" si="7"/>
        <v>138360284.43000007</v>
      </c>
      <c r="I471" s="48"/>
      <c r="J471" s="49"/>
      <c r="K471" s="46"/>
      <c r="L471" s="46"/>
      <c r="M471" s="46"/>
      <c r="N471" s="46"/>
      <c r="O471" s="46"/>
      <c r="P471" s="46"/>
    </row>
    <row r="472" spans="3:16" ht="57" customHeight="1">
      <c r="C472" s="41">
        <v>45929</v>
      </c>
      <c r="D472" s="50" t="s">
        <v>162</v>
      </c>
      <c r="E472" s="43" t="s">
        <v>163</v>
      </c>
      <c r="F472" s="44"/>
      <c r="G472" s="53">
        <v>5864.59</v>
      </c>
      <c r="H472" s="44">
        <f t="shared" si="7"/>
        <v>138354419.84000006</v>
      </c>
      <c r="I472" s="48"/>
      <c r="J472" s="49"/>
      <c r="K472" s="46"/>
      <c r="L472" s="46"/>
      <c r="M472" s="46"/>
      <c r="N472" s="46"/>
      <c r="O472" s="46"/>
      <c r="P472" s="46"/>
    </row>
    <row r="473" spans="3:16" ht="52.5">
      <c r="C473" s="41">
        <v>45929</v>
      </c>
      <c r="D473" s="50" t="s">
        <v>164</v>
      </c>
      <c r="E473" s="43" t="s">
        <v>165</v>
      </c>
      <c r="F473" s="44"/>
      <c r="G473" s="53">
        <v>9800</v>
      </c>
      <c r="H473" s="44">
        <f t="shared" si="7"/>
        <v>138344619.84000006</v>
      </c>
      <c r="I473" s="48"/>
      <c r="J473" s="49"/>
      <c r="K473" s="46"/>
      <c r="L473" s="46"/>
      <c r="M473" s="46"/>
      <c r="N473" s="46"/>
      <c r="O473" s="46"/>
      <c r="P473" s="46"/>
    </row>
    <row r="474" spans="3:16" ht="52.5">
      <c r="C474" s="41">
        <v>45929</v>
      </c>
      <c r="D474" s="50" t="s">
        <v>162</v>
      </c>
      <c r="E474" s="43" t="s">
        <v>166</v>
      </c>
      <c r="F474" s="44"/>
      <c r="G474" s="53">
        <v>60676.08</v>
      </c>
      <c r="H474" s="44">
        <f t="shared" si="7"/>
        <v>138283943.76000005</v>
      </c>
      <c r="I474" s="48"/>
      <c r="J474" s="49"/>
      <c r="K474" s="46"/>
      <c r="L474" s="46"/>
      <c r="M474" s="46"/>
      <c r="N474" s="46"/>
      <c r="O474" s="46"/>
      <c r="P474" s="46"/>
    </row>
    <row r="475" spans="3:16" ht="52.5">
      <c r="C475" s="41">
        <v>45929</v>
      </c>
      <c r="D475" s="50" t="s">
        <v>167</v>
      </c>
      <c r="E475" s="43" t="s">
        <v>168</v>
      </c>
      <c r="F475" s="44"/>
      <c r="G475" s="53">
        <v>65490</v>
      </c>
      <c r="H475" s="44">
        <f t="shared" si="7"/>
        <v>138218453.76000005</v>
      </c>
      <c r="I475" s="48"/>
      <c r="J475" s="49"/>
      <c r="K475" s="46"/>
      <c r="L475" s="46"/>
      <c r="M475" s="46"/>
      <c r="N475" s="46"/>
      <c r="O475" s="46"/>
      <c r="P475" s="46"/>
    </row>
    <row r="476" spans="3:16" ht="52.5">
      <c r="C476" s="41">
        <v>45929</v>
      </c>
      <c r="D476" s="50" t="s">
        <v>164</v>
      </c>
      <c r="E476" s="43" t="s">
        <v>169</v>
      </c>
      <c r="F476" s="44"/>
      <c r="G476" s="53">
        <v>186200</v>
      </c>
      <c r="H476" s="44">
        <f t="shared" si="7"/>
        <v>138032253.76000005</v>
      </c>
      <c r="I476" s="48"/>
      <c r="J476" s="49"/>
      <c r="K476" s="46"/>
      <c r="L476" s="46"/>
      <c r="M476" s="46"/>
      <c r="N476" s="46"/>
      <c r="O476" s="46"/>
      <c r="P476" s="46"/>
    </row>
    <row r="477" spans="3:16" ht="26.25">
      <c r="C477" s="41">
        <v>45929</v>
      </c>
      <c r="D477" s="42">
        <v>452400470157</v>
      </c>
      <c r="E477" s="43" t="s">
        <v>13</v>
      </c>
      <c r="F477" s="44">
        <v>72750</v>
      </c>
      <c r="G477" s="44"/>
      <c r="H477" s="44">
        <f t="shared" si="7"/>
        <v>138105003.76000005</v>
      </c>
      <c r="I477" s="48"/>
      <c r="J477" s="49"/>
      <c r="K477" s="46"/>
      <c r="L477" s="46"/>
      <c r="M477" s="46"/>
      <c r="N477" s="46"/>
      <c r="O477" s="46"/>
      <c r="P477" s="46"/>
    </row>
    <row r="478" spans="3:16" ht="26.25">
      <c r="C478" s="41">
        <v>45929</v>
      </c>
      <c r="D478" s="42">
        <v>240221453</v>
      </c>
      <c r="E478" s="43" t="s">
        <v>13</v>
      </c>
      <c r="F478" s="44">
        <v>16800</v>
      </c>
      <c r="G478" s="44"/>
      <c r="H478" s="44">
        <f t="shared" si="7"/>
        <v>138121803.76000005</v>
      </c>
      <c r="I478" s="48"/>
      <c r="J478" s="49"/>
      <c r="K478" s="46"/>
      <c r="L478" s="46"/>
      <c r="M478" s="46"/>
      <c r="N478" s="46"/>
      <c r="O478" s="46"/>
      <c r="P478" s="46"/>
    </row>
    <row r="479" spans="3:16" ht="26.25">
      <c r="C479" s="41">
        <v>45929</v>
      </c>
      <c r="D479" s="42">
        <v>450030354</v>
      </c>
      <c r="E479" s="43" t="s">
        <v>13</v>
      </c>
      <c r="F479" s="44">
        <v>8000</v>
      </c>
      <c r="G479" s="44"/>
      <c r="H479" s="44">
        <f t="shared" si="7"/>
        <v>138129803.76000005</v>
      </c>
      <c r="I479" s="48"/>
      <c r="J479" s="49"/>
      <c r="K479" s="46"/>
      <c r="L479" s="46"/>
      <c r="M479" s="46"/>
      <c r="N479" s="46"/>
      <c r="O479" s="46"/>
      <c r="P479" s="46"/>
    </row>
    <row r="480" spans="3:16" ht="26.25">
      <c r="C480" s="41">
        <v>45929</v>
      </c>
      <c r="D480" s="42">
        <v>452400542230</v>
      </c>
      <c r="E480" s="43" t="s">
        <v>13</v>
      </c>
      <c r="F480" s="44">
        <v>19000</v>
      </c>
      <c r="G480" s="65"/>
      <c r="H480" s="44">
        <f t="shared" si="7"/>
        <v>138148803.76000005</v>
      </c>
      <c r="I480" s="48"/>
      <c r="J480" s="49"/>
      <c r="K480" s="46"/>
      <c r="L480" s="46"/>
      <c r="M480" s="46"/>
      <c r="N480" s="46"/>
      <c r="O480" s="46"/>
      <c r="P480" s="46"/>
    </row>
    <row r="481" spans="3:16" ht="26.25">
      <c r="C481" s="41">
        <v>45929</v>
      </c>
      <c r="D481" s="42">
        <v>5580020100</v>
      </c>
      <c r="E481" s="43" t="s">
        <v>13</v>
      </c>
      <c r="F481" s="44">
        <v>8000</v>
      </c>
      <c r="G481" s="65"/>
      <c r="H481" s="44">
        <f t="shared" si="7"/>
        <v>138156803.76000005</v>
      </c>
      <c r="I481" s="48"/>
      <c r="J481" s="49"/>
      <c r="K481" s="46"/>
      <c r="L481" s="46"/>
      <c r="M481" s="46"/>
      <c r="N481" s="46"/>
      <c r="O481" s="46"/>
      <c r="P481" s="46"/>
    </row>
    <row r="482" spans="3:16" ht="26.25">
      <c r="C482" s="41">
        <v>45929</v>
      </c>
      <c r="D482" s="42">
        <v>407468374</v>
      </c>
      <c r="E482" s="43" t="s">
        <v>13</v>
      </c>
      <c r="F482" s="44">
        <v>7000</v>
      </c>
      <c r="G482" s="65"/>
      <c r="H482" s="44">
        <f t="shared" si="7"/>
        <v>138163803.76000005</v>
      </c>
      <c r="I482" s="48"/>
      <c r="J482" s="49"/>
      <c r="K482" s="46"/>
      <c r="L482" s="46"/>
      <c r="M482" s="46"/>
      <c r="N482" s="46"/>
      <c r="O482" s="46"/>
      <c r="P482" s="46"/>
    </row>
    <row r="483" spans="3:16" ht="26.25">
      <c r="C483" s="41">
        <v>45929</v>
      </c>
      <c r="D483" s="42">
        <v>240234119</v>
      </c>
      <c r="E483" s="43" t="s">
        <v>13</v>
      </c>
      <c r="F483" s="44">
        <v>8000</v>
      </c>
      <c r="G483" s="65"/>
      <c r="H483" s="44">
        <f t="shared" si="7"/>
        <v>138171803.76000005</v>
      </c>
      <c r="I483" s="48"/>
      <c r="J483" s="49"/>
      <c r="K483" s="46"/>
      <c r="L483" s="46"/>
      <c r="M483" s="46"/>
      <c r="N483" s="46"/>
      <c r="O483" s="46"/>
      <c r="P483" s="46"/>
    </row>
    <row r="484" spans="3:16" ht="26.25">
      <c r="C484" s="41">
        <v>45929</v>
      </c>
      <c r="D484" s="42">
        <v>407493812</v>
      </c>
      <c r="E484" s="43" t="s">
        <v>13</v>
      </c>
      <c r="F484" s="44">
        <v>6000</v>
      </c>
      <c r="G484" s="65"/>
      <c r="H484" s="44">
        <f t="shared" si="7"/>
        <v>138177803.76000005</v>
      </c>
      <c r="I484" s="48"/>
      <c r="J484" s="49"/>
      <c r="K484" s="46"/>
      <c r="L484" s="46"/>
      <c r="M484" s="46"/>
      <c r="N484" s="46"/>
      <c r="O484" s="46"/>
      <c r="P484" s="46"/>
    </row>
    <row r="485" spans="3:16" ht="26.25">
      <c r="C485" s="41">
        <v>45929</v>
      </c>
      <c r="D485" s="42">
        <v>5530010604</v>
      </c>
      <c r="E485" s="43" t="s">
        <v>13</v>
      </c>
      <c r="F485" s="44">
        <v>2800</v>
      </c>
      <c r="G485" s="65"/>
      <c r="H485" s="44">
        <f t="shared" si="7"/>
        <v>138180603.76000005</v>
      </c>
      <c r="I485" s="48"/>
      <c r="J485" s="49"/>
      <c r="K485" s="46"/>
      <c r="L485" s="46"/>
      <c r="M485" s="46"/>
      <c r="N485" s="46"/>
      <c r="O485" s="46"/>
      <c r="P485" s="46"/>
    </row>
    <row r="486" spans="3:16" ht="26.25">
      <c r="C486" s="41">
        <v>45929</v>
      </c>
      <c r="D486" s="42">
        <v>452400540090</v>
      </c>
      <c r="E486" s="43" t="s">
        <v>13</v>
      </c>
      <c r="F486" s="44">
        <v>20100</v>
      </c>
      <c r="G486" s="65"/>
      <c r="H486" s="44">
        <f t="shared" si="7"/>
        <v>138200703.76000005</v>
      </c>
      <c r="I486" s="48"/>
      <c r="J486" s="49"/>
      <c r="K486" s="46"/>
      <c r="L486" s="46"/>
      <c r="M486" s="46"/>
      <c r="N486" s="46"/>
      <c r="O486" s="46"/>
      <c r="P486" s="46"/>
    </row>
    <row r="487" spans="3:16" ht="26.25">
      <c r="C487" s="41">
        <v>45929</v>
      </c>
      <c r="D487" s="42">
        <v>452400540109</v>
      </c>
      <c r="E487" s="43" t="s">
        <v>13</v>
      </c>
      <c r="F487" s="44">
        <v>402900</v>
      </c>
      <c r="G487" s="65"/>
      <c r="H487" s="44">
        <f t="shared" si="7"/>
        <v>138603603.76000005</v>
      </c>
      <c r="I487" s="48"/>
      <c r="J487" s="49"/>
      <c r="K487" s="46"/>
      <c r="L487" s="46"/>
      <c r="M487" s="46"/>
      <c r="N487" s="46"/>
      <c r="O487" s="46"/>
      <c r="P487" s="46"/>
    </row>
    <row r="488" spans="3:16" ht="26.25">
      <c r="C488" s="41">
        <v>45929</v>
      </c>
      <c r="D488" s="42">
        <v>452400548222</v>
      </c>
      <c r="E488" s="43" t="s">
        <v>13</v>
      </c>
      <c r="F488" s="44">
        <v>312115</v>
      </c>
      <c r="G488" s="65"/>
      <c r="H488" s="44">
        <f t="shared" si="7"/>
        <v>138915718.76000005</v>
      </c>
      <c r="I488" s="48"/>
      <c r="J488" s="49"/>
      <c r="K488" s="46"/>
      <c r="L488" s="46"/>
      <c r="M488" s="46"/>
      <c r="N488" s="46"/>
      <c r="O488" s="46"/>
      <c r="P488" s="46"/>
    </row>
    <row r="489" spans="3:16" ht="26.25">
      <c r="C489" s="41">
        <v>45929</v>
      </c>
      <c r="D489" s="42">
        <v>5280020391</v>
      </c>
      <c r="E489" s="43" t="s">
        <v>13</v>
      </c>
      <c r="F489" s="44">
        <v>38100</v>
      </c>
      <c r="G489" s="65"/>
      <c r="H489" s="44">
        <f t="shared" si="7"/>
        <v>138953818.76000005</v>
      </c>
      <c r="I489" s="48"/>
      <c r="J489" s="49"/>
      <c r="K489" s="46"/>
      <c r="L489" s="46"/>
      <c r="M489" s="46"/>
      <c r="N489" s="46"/>
      <c r="O489" s="46"/>
      <c r="P489" s="46"/>
    </row>
    <row r="490" spans="3:16" ht="26.25">
      <c r="C490" s="41">
        <v>45929</v>
      </c>
      <c r="D490" s="42">
        <v>5280020394</v>
      </c>
      <c r="E490" s="43" t="s">
        <v>13</v>
      </c>
      <c r="F490" s="44">
        <v>57600</v>
      </c>
      <c r="G490" s="66"/>
      <c r="H490" s="44">
        <f t="shared" si="7"/>
        <v>139011418.76000005</v>
      </c>
      <c r="I490" s="48"/>
      <c r="J490" s="49"/>
      <c r="K490" s="46"/>
      <c r="L490" s="46"/>
      <c r="M490" s="46"/>
      <c r="N490" s="46"/>
      <c r="O490" s="46"/>
      <c r="P490" s="46"/>
    </row>
    <row r="491" spans="3:16" ht="26.25">
      <c r="C491" s="41">
        <v>45929</v>
      </c>
      <c r="D491" s="42">
        <v>5280020397</v>
      </c>
      <c r="E491" s="43" t="s">
        <v>13</v>
      </c>
      <c r="F491" s="44">
        <v>13000</v>
      </c>
      <c r="G491" s="65"/>
      <c r="H491" s="44">
        <f t="shared" si="7"/>
        <v>139024418.76000005</v>
      </c>
      <c r="I491" s="48"/>
      <c r="J491" s="49"/>
      <c r="K491" s="46"/>
      <c r="L491" s="46"/>
      <c r="M491" s="46"/>
      <c r="N491" s="46"/>
      <c r="O491" s="46"/>
      <c r="P491" s="46"/>
    </row>
    <row r="492" spans="3:16" ht="26.25">
      <c r="C492" s="41">
        <v>45929</v>
      </c>
      <c r="D492" s="42">
        <v>5280020400</v>
      </c>
      <c r="E492" s="43" t="s">
        <v>13</v>
      </c>
      <c r="F492" s="44">
        <v>46550</v>
      </c>
      <c r="G492" s="65"/>
      <c r="H492" s="44">
        <f t="shared" si="7"/>
        <v>139070968.76000005</v>
      </c>
      <c r="I492" s="48"/>
      <c r="J492" s="49"/>
      <c r="K492" s="46"/>
      <c r="L492" s="46"/>
      <c r="M492" s="46"/>
      <c r="N492" s="46"/>
      <c r="O492" s="46"/>
      <c r="P492" s="46"/>
    </row>
    <row r="493" spans="3:16" ht="26.25">
      <c r="C493" s="41">
        <v>45929</v>
      </c>
      <c r="D493" s="42">
        <v>407507762</v>
      </c>
      <c r="E493" s="43" t="s">
        <v>13</v>
      </c>
      <c r="F493" s="44">
        <v>18200</v>
      </c>
      <c r="G493" s="65"/>
      <c r="H493" s="44">
        <f t="shared" si="7"/>
        <v>139089168.76000005</v>
      </c>
      <c r="I493" s="48"/>
      <c r="J493" s="49"/>
      <c r="K493" s="46"/>
      <c r="L493" s="46"/>
      <c r="M493" s="46"/>
      <c r="N493" s="46"/>
      <c r="O493" s="46"/>
      <c r="P493" s="46"/>
    </row>
    <row r="494" spans="3:16" ht="26.25">
      <c r="C494" s="41">
        <v>45929</v>
      </c>
      <c r="D494" s="42">
        <v>407519263</v>
      </c>
      <c r="E494" s="43" t="s">
        <v>13</v>
      </c>
      <c r="F494" s="44">
        <v>5600</v>
      </c>
      <c r="G494" s="65"/>
      <c r="H494" s="44">
        <f t="shared" si="7"/>
        <v>139094768.76000005</v>
      </c>
      <c r="I494" s="48"/>
      <c r="J494" s="49"/>
      <c r="K494" s="46"/>
      <c r="L494" s="46"/>
      <c r="M494" s="46"/>
      <c r="N494" s="46"/>
      <c r="O494" s="46"/>
      <c r="P494" s="46"/>
    </row>
    <row r="495" spans="3:16" ht="26.25">
      <c r="C495" s="41">
        <v>45929</v>
      </c>
      <c r="D495" s="42">
        <v>407520076</v>
      </c>
      <c r="E495" s="43" t="s">
        <v>13</v>
      </c>
      <c r="F495" s="44">
        <v>6300</v>
      </c>
      <c r="G495" s="65"/>
      <c r="H495" s="44">
        <f t="shared" si="7"/>
        <v>139101068.76000005</v>
      </c>
      <c r="I495" s="48"/>
      <c r="J495" s="49"/>
      <c r="K495" s="46"/>
      <c r="L495" s="46"/>
      <c r="M495" s="46"/>
      <c r="N495" s="46"/>
      <c r="O495" s="46"/>
      <c r="P495" s="46"/>
    </row>
    <row r="496" spans="3:16" ht="52.5">
      <c r="C496" s="41">
        <v>45929</v>
      </c>
      <c r="D496" s="42">
        <v>149187</v>
      </c>
      <c r="E496" s="47" t="s">
        <v>14</v>
      </c>
      <c r="F496" s="44">
        <v>525</v>
      </c>
      <c r="G496" s="44"/>
      <c r="H496" s="44">
        <f t="shared" si="7"/>
        <v>139101593.76000005</v>
      </c>
      <c r="I496" s="48"/>
      <c r="J496" s="49"/>
      <c r="K496" s="46"/>
      <c r="L496" s="46"/>
      <c r="M496" s="46"/>
      <c r="N496" s="46"/>
      <c r="O496" s="46"/>
      <c r="P496" s="46"/>
    </row>
    <row r="497" spans="3:17" ht="52.5">
      <c r="C497" s="41">
        <v>45929</v>
      </c>
      <c r="D497" s="42">
        <v>380134</v>
      </c>
      <c r="E497" s="47" t="s">
        <v>14</v>
      </c>
      <c r="F497" s="44">
        <v>600</v>
      </c>
      <c r="G497" s="44"/>
      <c r="H497" s="44">
        <f t="shared" si="7"/>
        <v>139102193.76000005</v>
      </c>
      <c r="I497" s="48"/>
      <c r="J497" s="49"/>
      <c r="K497" s="46"/>
      <c r="L497" s="46"/>
      <c r="M497" s="46"/>
      <c r="N497" s="46"/>
      <c r="O497" s="46"/>
      <c r="P497" s="46"/>
    </row>
    <row r="498" spans="3:17" ht="26.25">
      <c r="C498" s="41">
        <v>45930</v>
      </c>
      <c r="D498" s="42">
        <v>9990002</v>
      </c>
      <c r="E498" s="43" t="s">
        <v>170</v>
      </c>
      <c r="F498" s="44"/>
      <c r="G498" s="44">
        <f>11.58+175</f>
        <v>186.58</v>
      </c>
      <c r="H498" s="44">
        <f t="shared" si="7"/>
        <v>139102007.18000004</v>
      </c>
      <c r="I498" s="48"/>
      <c r="J498" s="49"/>
      <c r="K498" s="46"/>
      <c r="L498" s="46"/>
      <c r="M498" s="46"/>
      <c r="N498" s="46"/>
      <c r="O498" s="46"/>
      <c r="P498" s="46"/>
    </row>
    <row r="499" spans="3:17" ht="26.25">
      <c r="C499" s="41">
        <v>45930</v>
      </c>
      <c r="D499" s="42">
        <v>9990002</v>
      </c>
      <c r="E499" s="43" t="s">
        <v>171</v>
      </c>
      <c r="F499" s="44"/>
      <c r="G499" s="44">
        <v>175</v>
      </c>
      <c r="H499" s="44">
        <f t="shared" si="7"/>
        <v>139101832.18000004</v>
      </c>
      <c r="I499" s="48"/>
      <c r="J499" s="49"/>
      <c r="K499" s="46"/>
      <c r="L499" s="46"/>
      <c r="M499" s="46"/>
      <c r="N499" s="46"/>
      <c r="O499" s="46"/>
      <c r="P499" s="46"/>
    </row>
    <row r="500" spans="3:17" ht="26.25">
      <c r="C500" s="41">
        <v>45930</v>
      </c>
      <c r="D500" s="42">
        <v>452400470196</v>
      </c>
      <c r="E500" s="43" t="s">
        <v>13</v>
      </c>
      <c r="F500" s="44">
        <v>148410</v>
      </c>
      <c r="G500" s="67"/>
      <c r="H500" s="44">
        <f t="shared" si="7"/>
        <v>139250242.18000004</v>
      </c>
      <c r="I500" s="48"/>
      <c r="J500" s="49"/>
      <c r="K500" s="46"/>
      <c r="L500" s="46"/>
      <c r="M500" s="46"/>
      <c r="N500" s="46"/>
      <c r="O500" s="46"/>
      <c r="P500" s="46"/>
    </row>
    <row r="501" spans="3:17" ht="26.25">
      <c r="C501" s="41">
        <v>45930</v>
      </c>
      <c r="D501" s="42">
        <v>452400470197</v>
      </c>
      <c r="E501" s="43" t="s">
        <v>13</v>
      </c>
      <c r="F501" s="44">
        <v>873</v>
      </c>
      <c r="G501" s="67"/>
      <c r="H501" s="44">
        <f t="shared" si="7"/>
        <v>139251115.18000004</v>
      </c>
      <c r="I501" s="48"/>
      <c r="J501" s="49"/>
      <c r="K501" s="46"/>
      <c r="L501" s="46"/>
      <c r="M501" s="46"/>
      <c r="N501" s="46"/>
      <c r="O501" s="46"/>
      <c r="P501" s="46"/>
    </row>
    <row r="502" spans="3:17" ht="26.25">
      <c r="C502" s="41">
        <v>45930</v>
      </c>
      <c r="D502" s="42">
        <v>407553913</v>
      </c>
      <c r="E502" s="43" t="s">
        <v>13</v>
      </c>
      <c r="F502" s="44">
        <v>9100</v>
      </c>
      <c r="G502" s="68"/>
      <c r="H502" s="44">
        <f t="shared" si="7"/>
        <v>139260215.18000004</v>
      </c>
      <c r="I502" s="48"/>
      <c r="J502" s="49"/>
      <c r="K502" s="46"/>
      <c r="L502" s="46"/>
      <c r="M502" s="46"/>
      <c r="N502" s="46"/>
      <c r="O502" s="46"/>
      <c r="P502" s="46"/>
    </row>
    <row r="503" spans="3:17" ht="26.25">
      <c r="C503" s="41">
        <v>45930</v>
      </c>
      <c r="D503" s="42">
        <v>452400548640</v>
      </c>
      <c r="E503" s="43" t="s">
        <v>13</v>
      </c>
      <c r="F503" s="44">
        <v>8400</v>
      </c>
      <c r="G503" s="68"/>
      <c r="H503" s="44">
        <f t="shared" si="7"/>
        <v>139268615.18000004</v>
      </c>
      <c r="I503" s="48"/>
      <c r="J503" s="49"/>
      <c r="K503" s="46"/>
      <c r="L503" s="46"/>
      <c r="M503" s="46"/>
      <c r="N503" s="46"/>
      <c r="O503" s="46"/>
      <c r="P503" s="46"/>
    </row>
    <row r="504" spans="3:17" ht="26.25">
      <c r="C504" s="41">
        <v>45930</v>
      </c>
      <c r="D504" s="42">
        <v>452400542272</v>
      </c>
      <c r="E504" s="43" t="s">
        <v>13</v>
      </c>
      <c r="F504" s="44">
        <v>1800</v>
      </c>
      <c r="G504" s="68"/>
      <c r="H504" s="44">
        <f t="shared" si="7"/>
        <v>139270415.18000004</v>
      </c>
      <c r="I504" s="48"/>
      <c r="J504" s="49"/>
      <c r="K504" s="46"/>
      <c r="L504" s="46"/>
      <c r="M504" s="46"/>
      <c r="N504" s="46"/>
      <c r="O504" s="46"/>
      <c r="P504" s="46"/>
    </row>
    <row r="505" spans="3:17" ht="26.25">
      <c r="C505" s="41">
        <v>45930</v>
      </c>
      <c r="D505" s="42">
        <v>2680040154</v>
      </c>
      <c r="E505" s="43" t="s">
        <v>13</v>
      </c>
      <c r="F505" s="44">
        <v>8400</v>
      </c>
      <c r="G505" s="66"/>
      <c r="H505" s="44">
        <f t="shared" si="7"/>
        <v>139278815.18000004</v>
      </c>
      <c r="I505" s="48"/>
      <c r="J505" s="49"/>
      <c r="K505" s="46"/>
      <c r="L505" s="46"/>
      <c r="M505" s="46"/>
      <c r="N505" s="46"/>
      <c r="O505" s="46"/>
      <c r="P505" s="46"/>
    </row>
    <row r="506" spans="3:17" ht="26.25">
      <c r="C506" s="41">
        <v>45930</v>
      </c>
      <c r="D506" s="42">
        <v>1540030283</v>
      </c>
      <c r="E506" s="43" t="s">
        <v>13</v>
      </c>
      <c r="F506" s="44">
        <v>7000</v>
      </c>
      <c r="G506" s="68"/>
      <c r="H506" s="44">
        <f t="shared" si="7"/>
        <v>139285815.18000004</v>
      </c>
      <c r="I506" s="48"/>
      <c r="J506" s="49"/>
      <c r="K506" s="46"/>
      <c r="L506" s="46"/>
      <c r="M506" s="46"/>
      <c r="N506" s="46"/>
      <c r="O506" s="46"/>
      <c r="P506" s="46"/>
    </row>
    <row r="507" spans="3:17" ht="26.25">
      <c r="C507" s="41">
        <v>45930</v>
      </c>
      <c r="D507" s="42">
        <v>240242069</v>
      </c>
      <c r="E507" s="43" t="s">
        <v>13</v>
      </c>
      <c r="F507" s="44">
        <v>8000</v>
      </c>
      <c r="G507" s="66"/>
      <c r="H507" s="44">
        <f t="shared" si="7"/>
        <v>139293815.18000004</v>
      </c>
      <c r="I507" s="48"/>
      <c r="J507" s="49"/>
      <c r="L507" s="46"/>
      <c r="M507" s="46"/>
      <c r="N507" s="46"/>
      <c r="O507" s="46"/>
      <c r="P507" s="46"/>
      <c r="Q507" s="64"/>
    </row>
    <row r="508" spans="3:17" ht="26.25">
      <c r="C508" s="41">
        <v>45930</v>
      </c>
      <c r="D508" s="42">
        <v>407587576</v>
      </c>
      <c r="E508" s="43" t="s">
        <v>13</v>
      </c>
      <c r="F508" s="44">
        <v>5000</v>
      </c>
      <c r="G508" s="44"/>
      <c r="H508" s="44">
        <f t="shared" si="7"/>
        <v>139298815.18000004</v>
      </c>
      <c r="I508" s="69"/>
      <c r="J508" s="49"/>
      <c r="K508" s="46"/>
      <c r="L508" s="46"/>
      <c r="M508" s="46"/>
      <c r="N508" s="46"/>
      <c r="O508" s="46"/>
      <c r="P508" s="46"/>
      <c r="Q508" s="64"/>
    </row>
    <row r="509" spans="3:17" ht="26.25">
      <c r="C509" s="41">
        <v>45930</v>
      </c>
      <c r="D509" s="42">
        <v>407589782</v>
      </c>
      <c r="E509" s="43" t="s">
        <v>13</v>
      </c>
      <c r="F509" s="44">
        <v>14999.91</v>
      </c>
      <c r="G509" s="44"/>
      <c r="H509" s="44">
        <f t="shared" si="7"/>
        <v>139313815.09000003</v>
      </c>
      <c r="I509" s="70"/>
      <c r="J509" s="49"/>
      <c r="K509" s="46"/>
      <c r="L509" s="46"/>
      <c r="M509" s="46"/>
      <c r="N509" s="46"/>
      <c r="O509" s="46"/>
      <c r="P509" s="46"/>
      <c r="Q509" s="64"/>
    </row>
    <row r="510" spans="3:17" ht="26.25">
      <c r="C510" s="41">
        <v>45930</v>
      </c>
      <c r="D510" s="42">
        <v>240243169</v>
      </c>
      <c r="E510" s="43" t="s">
        <v>13</v>
      </c>
      <c r="F510" s="44">
        <v>8000</v>
      </c>
      <c r="G510" s="44"/>
      <c r="H510" s="44">
        <f t="shared" si="7"/>
        <v>139321815.09000003</v>
      </c>
      <c r="I510" s="70"/>
      <c r="J510" s="49"/>
      <c r="K510" s="46"/>
      <c r="L510" s="46"/>
      <c r="M510" s="46"/>
      <c r="N510" s="46"/>
      <c r="O510" s="46"/>
      <c r="P510" s="46"/>
      <c r="Q510" s="64"/>
    </row>
    <row r="511" spans="3:17" ht="26.25">
      <c r="C511" s="41">
        <v>45930</v>
      </c>
      <c r="D511" s="42">
        <v>3580060367</v>
      </c>
      <c r="E511" s="43" t="s">
        <v>13</v>
      </c>
      <c r="F511" s="44">
        <v>8000</v>
      </c>
      <c r="G511" s="44"/>
      <c r="H511" s="44">
        <f t="shared" si="7"/>
        <v>139329815.09000003</v>
      </c>
      <c r="I511" s="70"/>
      <c r="J511" s="49"/>
      <c r="K511" s="46"/>
      <c r="L511" s="46"/>
      <c r="M511" s="46"/>
      <c r="N511" s="46"/>
      <c r="O511" s="46"/>
      <c r="P511" s="46"/>
      <c r="Q511" s="64"/>
    </row>
    <row r="512" spans="3:17" ht="26.25">
      <c r="C512" s="41">
        <v>45930</v>
      </c>
      <c r="D512" s="42">
        <v>5530020402</v>
      </c>
      <c r="E512" s="43" t="s">
        <v>13</v>
      </c>
      <c r="F512" s="44">
        <v>40200</v>
      </c>
      <c r="G512" s="44"/>
      <c r="H512" s="44">
        <f t="shared" si="7"/>
        <v>139370015.09000003</v>
      </c>
      <c r="I512" s="70"/>
      <c r="J512" s="49"/>
      <c r="K512" s="46"/>
      <c r="L512" s="46"/>
      <c r="M512" s="46"/>
      <c r="N512" s="46"/>
      <c r="O512" s="46"/>
      <c r="P512" s="46"/>
      <c r="Q512" s="64"/>
    </row>
    <row r="513" spans="3:17" ht="26.25">
      <c r="C513" s="41">
        <v>45930</v>
      </c>
      <c r="D513" s="42">
        <v>5530020405</v>
      </c>
      <c r="E513" s="43" t="s">
        <v>13</v>
      </c>
      <c r="F513" s="44">
        <v>34900</v>
      </c>
      <c r="G513" s="44"/>
      <c r="H513" s="44">
        <f t="shared" si="7"/>
        <v>139404915.09000003</v>
      </c>
      <c r="I513" s="70"/>
      <c r="J513" s="49"/>
      <c r="K513" s="46"/>
      <c r="L513" s="46"/>
      <c r="M513" s="46"/>
      <c r="N513" s="46"/>
      <c r="O513" s="46"/>
      <c r="P513" s="46"/>
      <c r="Q513" s="64"/>
    </row>
    <row r="514" spans="3:17" ht="26.25">
      <c r="C514" s="41">
        <v>45930</v>
      </c>
      <c r="D514" s="42">
        <v>452400542835</v>
      </c>
      <c r="E514" s="43" t="s">
        <v>13</v>
      </c>
      <c r="F514" s="44">
        <v>8829</v>
      </c>
      <c r="G514" s="71"/>
      <c r="H514" s="44">
        <f t="shared" si="7"/>
        <v>139413744.09000003</v>
      </c>
      <c r="I514" s="70"/>
      <c r="J514" s="49"/>
      <c r="K514" s="46"/>
      <c r="L514" s="46"/>
      <c r="M514" s="46"/>
      <c r="N514" s="46"/>
      <c r="O514" s="46"/>
      <c r="P514" s="46"/>
      <c r="Q514" s="64"/>
    </row>
    <row r="515" spans="3:17" ht="26.25">
      <c r="C515" s="41">
        <v>45930</v>
      </c>
      <c r="D515" s="42">
        <v>407608376</v>
      </c>
      <c r="E515" s="43" t="s">
        <v>13</v>
      </c>
      <c r="F515" s="44">
        <v>10000</v>
      </c>
      <c r="G515" s="55"/>
      <c r="H515" s="44">
        <f t="shared" si="7"/>
        <v>139423744.09000003</v>
      </c>
      <c r="I515" s="70"/>
      <c r="J515" s="49"/>
      <c r="K515" s="46"/>
      <c r="L515" s="46"/>
      <c r="M515" s="46"/>
      <c r="N515" s="46"/>
      <c r="O515" s="46"/>
      <c r="P515" s="46"/>
      <c r="Q515" s="64"/>
    </row>
    <row r="516" spans="3:17" ht="26.25">
      <c r="C516" s="41">
        <v>45930</v>
      </c>
      <c r="D516" s="42">
        <v>452400548509</v>
      </c>
      <c r="E516" s="43" t="s">
        <v>13</v>
      </c>
      <c r="F516" s="44">
        <v>6300</v>
      </c>
      <c r="G516" s="55"/>
      <c r="H516" s="44">
        <f t="shared" si="7"/>
        <v>139430044.09000003</v>
      </c>
      <c r="I516" s="70"/>
      <c r="J516" s="49"/>
      <c r="K516" s="46"/>
      <c r="L516" s="46"/>
      <c r="M516" s="46"/>
      <c r="N516" s="46"/>
      <c r="O516" s="46"/>
      <c r="P516" s="46"/>
      <c r="Q516" s="64"/>
    </row>
    <row r="517" spans="3:17" ht="26.25">
      <c r="C517" s="41">
        <v>45930</v>
      </c>
      <c r="D517" s="42">
        <v>452400544324</v>
      </c>
      <c r="E517" s="43" t="s">
        <v>13</v>
      </c>
      <c r="F517" s="44">
        <v>2800</v>
      </c>
      <c r="G517" s="55"/>
      <c r="H517" s="44">
        <f t="shared" si="7"/>
        <v>139432844.09000003</v>
      </c>
      <c r="I517" s="70"/>
      <c r="J517" s="49"/>
      <c r="K517" s="46"/>
      <c r="L517" s="46"/>
      <c r="M517" s="46"/>
      <c r="N517" s="46"/>
      <c r="O517" s="46"/>
      <c r="P517" s="46"/>
      <c r="Q517" s="64"/>
    </row>
    <row r="518" spans="3:17" ht="26.25">
      <c r="C518" s="41">
        <v>45930</v>
      </c>
      <c r="D518" s="42">
        <v>407614139</v>
      </c>
      <c r="E518" s="43" t="s">
        <v>13</v>
      </c>
      <c r="F518" s="44">
        <v>10000</v>
      </c>
      <c r="G518" s="55"/>
      <c r="H518" s="44">
        <f t="shared" si="7"/>
        <v>139442844.09000003</v>
      </c>
      <c r="I518" s="70"/>
      <c r="J518" s="49"/>
      <c r="K518" s="46"/>
      <c r="L518" s="46"/>
      <c r="M518" s="46"/>
      <c r="N518" s="46"/>
      <c r="O518" s="46"/>
      <c r="P518" s="46"/>
      <c r="Q518" s="64"/>
    </row>
    <row r="519" spans="3:17" ht="26.25">
      <c r="C519" s="41">
        <v>45930</v>
      </c>
      <c r="D519" s="42">
        <v>407632615</v>
      </c>
      <c r="E519" s="43" t="s">
        <v>13</v>
      </c>
      <c r="F519" s="44">
        <v>8000</v>
      </c>
      <c r="G519" s="55"/>
      <c r="H519" s="44">
        <f t="shared" si="7"/>
        <v>139450844.09000003</v>
      </c>
      <c r="I519" s="70"/>
      <c r="J519" s="49"/>
      <c r="K519" s="46"/>
      <c r="L519" s="46"/>
      <c r="M519" s="46"/>
      <c r="N519" s="46"/>
      <c r="O519" s="46"/>
      <c r="P519" s="46"/>
      <c r="Q519" s="64"/>
    </row>
    <row r="520" spans="3:17" ht="39" customHeight="1">
      <c r="C520" s="41">
        <v>45930</v>
      </c>
      <c r="D520" s="42">
        <v>4524000000000</v>
      </c>
      <c r="E520" s="43" t="s">
        <v>31</v>
      </c>
      <c r="F520" s="44">
        <v>283946.57</v>
      </c>
      <c r="G520" s="44"/>
      <c r="H520" s="44">
        <f t="shared" si="7"/>
        <v>139734790.66000003</v>
      </c>
      <c r="I520" s="70"/>
      <c r="J520" s="49"/>
      <c r="K520" s="46"/>
      <c r="L520" s="46"/>
      <c r="M520" s="46"/>
      <c r="N520" s="46"/>
      <c r="O520" s="46"/>
      <c r="P520" s="46"/>
      <c r="Q520" s="64"/>
    </row>
    <row r="521" spans="3:17" ht="52.5">
      <c r="C521" s="41">
        <v>45930</v>
      </c>
      <c r="D521" s="42">
        <v>445531</v>
      </c>
      <c r="E521" s="47" t="s">
        <v>14</v>
      </c>
      <c r="F521" s="44">
        <v>525</v>
      </c>
      <c r="G521" s="44"/>
      <c r="H521" s="44">
        <f t="shared" si="7"/>
        <v>139735315.66000003</v>
      </c>
      <c r="I521" s="70"/>
      <c r="J521" s="49"/>
      <c r="K521" s="46"/>
      <c r="L521" s="46"/>
      <c r="M521" s="46"/>
      <c r="N521" s="46"/>
      <c r="O521" s="46"/>
      <c r="P521" s="46"/>
      <c r="Q521" s="64"/>
    </row>
    <row r="522" spans="3:17" ht="52.5">
      <c r="C522" s="41">
        <v>45930</v>
      </c>
      <c r="D522" s="42">
        <v>69867</v>
      </c>
      <c r="E522" s="47" t="s">
        <v>14</v>
      </c>
      <c r="F522" s="44">
        <v>675</v>
      </c>
      <c r="G522" s="44"/>
      <c r="H522" s="44">
        <f t="shared" si="7"/>
        <v>139735990.66000003</v>
      </c>
      <c r="I522" s="70"/>
      <c r="J522" s="49"/>
      <c r="K522" s="46"/>
      <c r="L522" s="46"/>
      <c r="M522" s="46"/>
      <c r="N522" s="46"/>
      <c r="O522" s="46"/>
      <c r="P522" s="46"/>
      <c r="Q522" s="64"/>
    </row>
    <row r="523" spans="3:17" ht="52.5">
      <c r="C523" s="41">
        <v>45930</v>
      </c>
      <c r="D523" s="42">
        <v>53073</v>
      </c>
      <c r="E523" s="47" t="s">
        <v>14</v>
      </c>
      <c r="F523" s="44">
        <v>675</v>
      </c>
      <c r="G523" s="44"/>
      <c r="H523" s="44">
        <f t="shared" si="7"/>
        <v>139736665.66000003</v>
      </c>
      <c r="I523" s="70"/>
      <c r="J523" s="49"/>
      <c r="K523" s="46"/>
      <c r="L523" s="46"/>
      <c r="M523" s="46"/>
      <c r="N523" s="46"/>
      <c r="O523" s="46"/>
      <c r="P523" s="46"/>
      <c r="Q523" s="64"/>
    </row>
    <row r="524" spans="3:17" ht="52.5">
      <c r="C524" s="41">
        <v>45930</v>
      </c>
      <c r="D524" s="42">
        <v>425887</v>
      </c>
      <c r="E524" s="47" t="s">
        <v>14</v>
      </c>
      <c r="F524" s="44">
        <v>900</v>
      </c>
      <c r="G524" s="44"/>
      <c r="H524" s="44">
        <f t="shared" si="7"/>
        <v>139737565.66000003</v>
      </c>
      <c r="I524" s="70"/>
      <c r="J524" s="49"/>
      <c r="K524" s="46"/>
      <c r="L524" s="46"/>
      <c r="M524" s="46"/>
      <c r="N524" s="46"/>
      <c r="O524" s="46"/>
      <c r="P524" s="46"/>
      <c r="Q524" s="64"/>
    </row>
    <row r="525" spans="3:17" ht="28.5">
      <c r="C525" s="56"/>
      <c r="D525" s="57"/>
      <c r="E525" s="54"/>
      <c r="F525" s="39">
        <f>SUM(F13:F524)</f>
        <v>34462945.399999999</v>
      </c>
      <c r="G525" s="39">
        <f>SUM(G13:G524)</f>
        <v>31888638.959999997</v>
      </c>
      <c r="H525" s="72">
        <f>+H524</f>
        <v>139737565.66000003</v>
      </c>
      <c r="I525" s="70"/>
      <c r="J525" s="49"/>
      <c r="K525" s="46"/>
      <c r="L525" s="46"/>
      <c r="M525" s="46"/>
      <c r="N525" s="46"/>
      <c r="O525" s="46"/>
      <c r="P525" s="46"/>
      <c r="Q525" s="64"/>
    </row>
    <row r="526" spans="3:17" ht="26.25">
      <c r="C526" s="73"/>
      <c r="D526" s="74"/>
      <c r="E526" s="75"/>
      <c r="F526" s="76"/>
      <c r="G526" s="77"/>
      <c r="H526" s="78"/>
      <c r="I526" s="70"/>
      <c r="J526" s="49"/>
      <c r="K526" s="46"/>
      <c r="L526" s="46"/>
      <c r="M526" s="46"/>
      <c r="N526" s="46"/>
      <c r="O526" s="46"/>
      <c r="P526" s="46"/>
      <c r="Q526" s="64"/>
    </row>
    <row r="527" spans="3:17" ht="26.25">
      <c r="C527" s="73"/>
      <c r="D527" s="74"/>
      <c r="E527" s="75"/>
      <c r="F527" s="76"/>
      <c r="G527" s="77"/>
      <c r="H527" s="78"/>
      <c r="I527" s="70"/>
      <c r="J527" s="49"/>
      <c r="K527" s="46"/>
      <c r="L527" s="46"/>
      <c r="M527" s="46"/>
      <c r="N527" s="46"/>
      <c r="O527" s="46"/>
      <c r="P527" s="46"/>
      <c r="Q527" s="64"/>
    </row>
    <row r="528" spans="3:17" ht="26.25">
      <c r="C528" s="73"/>
      <c r="D528" s="74"/>
      <c r="E528" s="75"/>
      <c r="F528" s="76"/>
      <c r="G528" s="77"/>
      <c r="H528" s="78"/>
      <c r="I528" s="70"/>
      <c r="J528" s="49"/>
      <c r="K528" s="46"/>
      <c r="L528" s="46"/>
      <c r="M528" s="46"/>
      <c r="N528" s="46"/>
      <c r="O528" s="46"/>
      <c r="P528" s="46"/>
      <c r="Q528" s="64"/>
    </row>
    <row r="529" spans="3:17" ht="46.5">
      <c r="C529" s="79" t="s">
        <v>172</v>
      </c>
      <c r="D529" s="80"/>
      <c r="E529" s="80"/>
      <c r="F529" s="80"/>
      <c r="G529" s="81"/>
      <c r="H529" s="82"/>
      <c r="I529" s="83"/>
      <c r="J529" s="49"/>
      <c r="K529" s="46"/>
      <c r="L529" s="46"/>
      <c r="M529" s="46"/>
      <c r="N529" s="46"/>
      <c r="O529" s="46"/>
      <c r="P529" s="46"/>
      <c r="Q529" s="64"/>
    </row>
    <row r="530" spans="3:17" ht="46.5">
      <c r="C530" s="79" t="s">
        <v>173</v>
      </c>
      <c r="D530" s="80"/>
      <c r="E530" s="80"/>
      <c r="F530" s="80"/>
      <c r="G530" s="81"/>
      <c r="H530" s="82"/>
      <c r="I530" s="83"/>
      <c r="J530" s="49"/>
      <c r="K530" s="46"/>
      <c r="L530" s="46"/>
      <c r="M530" s="46"/>
      <c r="N530" s="46"/>
      <c r="O530" s="46"/>
      <c r="P530" s="46"/>
      <c r="Q530" s="64"/>
    </row>
    <row r="531" spans="3:17" ht="26.25">
      <c r="C531" s="73"/>
      <c r="D531" s="84"/>
      <c r="E531" s="75"/>
      <c r="F531" s="76"/>
      <c r="G531" s="77"/>
      <c r="H531" s="85"/>
      <c r="I531" s="86"/>
      <c r="J531" s="49"/>
      <c r="K531" s="46"/>
      <c r="L531" s="46"/>
      <c r="M531" s="46"/>
      <c r="N531" s="46"/>
      <c r="O531" s="46"/>
      <c r="P531" s="46"/>
      <c r="Q531" s="64"/>
    </row>
    <row r="532" spans="3:17" ht="48" customHeight="1">
      <c r="C532" s="79" t="s">
        <v>174</v>
      </c>
      <c r="D532" s="80"/>
      <c r="E532" s="75"/>
      <c r="G532" s="81" t="s">
        <v>175</v>
      </c>
      <c r="H532" s="82"/>
      <c r="I532" s="83"/>
      <c r="J532" s="49"/>
      <c r="L532" s="46"/>
      <c r="M532" s="46"/>
      <c r="N532" s="46"/>
      <c r="O532" s="46"/>
      <c r="P532" s="46"/>
      <c r="Q532" s="64"/>
    </row>
    <row r="533" spans="3:17" ht="36.75" thickBot="1">
      <c r="C533" s="87" t="s">
        <v>176</v>
      </c>
      <c r="D533" s="88"/>
      <c r="E533" s="89"/>
      <c r="F533" s="90"/>
      <c r="G533" s="91" t="s">
        <v>177</v>
      </c>
      <c r="H533" s="92"/>
      <c r="I533" s="93"/>
      <c r="J533" s="49"/>
      <c r="K533" s="46"/>
      <c r="L533" s="46"/>
      <c r="M533" s="46"/>
      <c r="N533" s="46"/>
      <c r="O533" s="46"/>
      <c r="P533" s="46"/>
      <c r="Q533" s="94"/>
    </row>
    <row r="534" spans="3:17" ht="26.25">
      <c r="C534" s="95"/>
      <c r="D534" s="96"/>
      <c r="E534" s="97"/>
      <c r="F534" s="98"/>
      <c r="G534" s="98"/>
      <c r="H534" s="99"/>
      <c r="I534" s="100"/>
      <c r="J534" s="46"/>
      <c r="K534" s="46"/>
      <c r="L534" s="46"/>
      <c r="M534" s="46"/>
      <c r="N534" s="46"/>
      <c r="O534" s="46"/>
      <c r="P534" s="46"/>
      <c r="Q534" s="64"/>
    </row>
    <row r="536" spans="3:17" ht="26.25">
      <c r="C536" s="101"/>
      <c r="D536" s="102"/>
      <c r="E536" s="103"/>
      <c r="F536" s="104"/>
      <c r="G536" s="105"/>
      <c r="H536" s="106"/>
      <c r="I536" s="107"/>
      <c r="J536" s="108"/>
      <c r="K536" s="108"/>
      <c r="L536" s="108"/>
      <c r="M536" s="108"/>
      <c r="N536" s="108"/>
      <c r="O536" s="108"/>
      <c r="P536" s="108"/>
      <c r="Q536" s="109"/>
    </row>
    <row r="537" spans="3:17" ht="26.25">
      <c r="C537" s="101"/>
      <c r="D537" s="102"/>
      <c r="E537" s="103"/>
      <c r="F537" s="104"/>
      <c r="G537" s="105"/>
      <c r="H537" s="106"/>
      <c r="I537" s="107"/>
      <c r="J537" s="108"/>
      <c r="K537" s="108"/>
      <c r="L537" s="108"/>
      <c r="M537" s="108"/>
      <c r="N537" s="108"/>
      <c r="O537" s="108"/>
      <c r="P537" s="108"/>
      <c r="Q537" s="109"/>
    </row>
    <row r="538" spans="3:17" ht="26.25" customHeight="1">
      <c r="C538" s="21" t="s">
        <v>1</v>
      </c>
      <c r="D538" s="21"/>
      <c r="E538" s="21"/>
      <c r="F538" s="21"/>
      <c r="G538" s="110"/>
      <c r="H538" s="21"/>
      <c r="I538" s="21"/>
      <c r="J538" s="21"/>
      <c r="K538" s="111"/>
      <c r="L538" s="111"/>
      <c r="M538" s="111"/>
      <c r="N538" s="111"/>
      <c r="O538" s="111"/>
      <c r="P538" s="111"/>
      <c r="Q538" s="25"/>
    </row>
    <row r="539" spans="3:17" ht="26.25" customHeight="1">
      <c r="C539" s="21" t="s">
        <v>2</v>
      </c>
      <c r="D539" s="21"/>
      <c r="E539" s="21"/>
      <c r="F539" s="21"/>
      <c r="G539" s="110"/>
      <c r="H539" s="21"/>
      <c r="I539" s="21"/>
      <c r="J539" s="21"/>
      <c r="K539" s="111"/>
      <c r="L539" s="111"/>
      <c r="M539" s="111"/>
      <c r="N539" s="111"/>
      <c r="O539" s="111"/>
      <c r="P539" s="111"/>
      <c r="Q539" s="25"/>
    </row>
    <row r="540" spans="3:17" ht="26.25" customHeight="1">
      <c r="C540" s="21" t="s">
        <v>178</v>
      </c>
      <c r="D540" s="21"/>
      <c r="E540" s="21"/>
      <c r="F540" s="21"/>
      <c r="G540" s="110"/>
      <c r="H540" s="21"/>
      <c r="I540" s="21"/>
      <c r="J540" s="21"/>
      <c r="K540" s="111"/>
      <c r="L540" s="111"/>
      <c r="M540" s="111"/>
      <c r="N540" s="111"/>
      <c r="O540" s="111"/>
      <c r="P540" s="111"/>
      <c r="Q540" s="25"/>
    </row>
    <row r="541" spans="3:17" ht="26.25" customHeight="1">
      <c r="C541" s="21" t="s">
        <v>179</v>
      </c>
      <c r="D541" s="21"/>
      <c r="E541" s="21"/>
      <c r="F541" s="21"/>
      <c r="G541" s="110"/>
      <c r="H541" s="21"/>
      <c r="I541" s="21"/>
      <c r="J541" s="21"/>
      <c r="K541" s="111"/>
      <c r="L541" s="111"/>
      <c r="M541" s="111"/>
      <c r="N541" s="111"/>
      <c r="O541" s="111"/>
      <c r="P541" s="111"/>
      <c r="Q541" s="25"/>
    </row>
    <row r="542" spans="3:17" ht="26.25">
      <c r="C542" s="21" t="s">
        <v>5</v>
      </c>
      <c r="D542" s="21"/>
      <c r="E542" s="21"/>
      <c r="F542" s="21"/>
      <c r="G542" s="110"/>
      <c r="H542" s="21"/>
      <c r="I542" s="21"/>
      <c r="J542" s="21"/>
      <c r="K542" s="111"/>
      <c r="L542" s="111"/>
      <c r="M542" s="111"/>
      <c r="N542" s="111"/>
      <c r="O542" s="111"/>
      <c r="P542" s="111"/>
      <c r="Q542" s="25"/>
    </row>
    <row r="543" spans="3:17" ht="26.25">
      <c r="C543" s="21" t="s">
        <v>6</v>
      </c>
      <c r="D543" s="21"/>
      <c r="E543" s="21"/>
      <c r="F543" s="21"/>
      <c r="G543" s="110"/>
      <c r="H543" s="21"/>
      <c r="I543" s="21"/>
      <c r="J543" s="21"/>
      <c r="K543" s="111"/>
      <c r="L543" s="111"/>
      <c r="M543" s="111"/>
      <c r="N543" s="111"/>
      <c r="O543" s="111"/>
      <c r="P543" s="111"/>
      <c r="Q543" s="25"/>
    </row>
    <row r="544" spans="3:17" ht="26.25">
      <c r="C544" s="25"/>
      <c r="D544" s="25"/>
      <c r="E544" s="25"/>
      <c r="F544" s="25"/>
      <c r="G544" s="112"/>
      <c r="H544" s="25"/>
      <c r="I544" s="113"/>
      <c r="J544" s="25"/>
      <c r="K544" s="25"/>
      <c r="L544" s="25"/>
      <c r="M544" s="25"/>
      <c r="N544" s="25"/>
      <c r="O544" s="25"/>
      <c r="P544" s="25"/>
      <c r="Q544" s="25"/>
    </row>
    <row r="545" spans="3:17" ht="26.25">
      <c r="C545" s="96"/>
      <c r="D545" s="114"/>
      <c r="E545" s="115"/>
      <c r="F545" s="116"/>
      <c r="G545" s="117"/>
      <c r="H545" s="118"/>
      <c r="I545" s="119"/>
      <c r="J545" s="120"/>
      <c r="K545" s="120"/>
      <c r="L545" s="120"/>
      <c r="M545" s="120"/>
      <c r="N545" s="120"/>
      <c r="O545" s="120"/>
      <c r="P545" s="120"/>
      <c r="Q545" s="115"/>
    </row>
    <row r="546" spans="3:17" ht="27" thickBot="1">
      <c r="C546" s="121"/>
      <c r="D546" s="114"/>
      <c r="E546" s="115"/>
      <c r="F546" s="116"/>
      <c r="G546" s="117"/>
      <c r="H546" s="118"/>
      <c r="I546" s="119"/>
      <c r="J546" s="120"/>
      <c r="K546" s="120"/>
      <c r="L546" s="120"/>
      <c r="M546" s="120"/>
      <c r="N546" s="120"/>
      <c r="O546" s="120"/>
      <c r="P546" s="120"/>
      <c r="Q546" s="115"/>
    </row>
    <row r="547" spans="3:17" ht="82.5" customHeight="1" thickBot="1">
      <c r="C547" s="122" t="s">
        <v>180</v>
      </c>
      <c r="D547" s="122" t="s">
        <v>181</v>
      </c>
      <c r="E547" s="122" t="s">
        <v>182</v>
      </c>
      <c r="F547" s="122" t="s">
        <v>183</v>
      </c>
      <c r="G547" s="123" t="s">
        <v>184</v>
      </c>
      <c r="H547" s="122" t="s">
        <v>185</v>
      </c>
      <c r="I547" s="122" t="s">
        <v>186</v>
      </c>
      <c r="K547" s="124"/>
      <c r="L547" s="124"/>
      <c r="M547" s="124"/>
      <c r="N547" s="124"/>
      <c r="O547" s="124"/>
      <c r="P547" s="124"/>
    </row>
    <row r="548" spans="3:17" s="130" customFormat="1" ht="26.25" thickBot="1">
      <c r="C548" s="125" t="s">
        <v>187</v>
      </c>
      <c r="D548" s="126">
        <v>29227.67</v>
      </c>
      <c r="E548" s="127">
        <v>0</v>
      </c>
      <c r="F548" s="128">
        <v>0</v>
      </c>
      <c r="G548" s="126">
        <f>+D548+E548-F548</f>
        <v>29227.67</v>
      </c>
      <c r="H548" s="129">
        <f>2043.98+27183.69</f>
        <v>29227.67</v>
      </c>
      <c r="I548" s="129">
        <f>+G548-H548</f>
        <v>0</v>
      </c>
      <c r="K548" s="131"/>
      <c r="L548" s="131"/>
      <c r="M548" s="131"/>
      <c r="N548" s="131"/>
      <c r="O548" s="131"/>
      <c r="P548" s="131"/>
    </row>
    <row r="549" spans="3:17" s="130" customFormat="1" ht="26.25" thickBot="1">
      <c r="C549" s="125" t="s">
        <v>188</v>
      </c>
      <c r="D549" s="126">
        <v>0</v>
      </c>
      <c r="E549" s="127">
        <v>0</v>
      </c>
      <c r="F549" s="127">
        <v>0</v>
      </c>
      <c r="G549" s="126">
        <f>+D549+E549-F549</f>
        <v>0</v>
      </c>
      <c r="H549" s="129">
        <v>0</v>
      </c>
      <c r="I549" s="129">
        <f>+G549-H549</f>
        <v>0</v>
      </c>
      <c r="K549" s="131"/>
      <c r="L549" s="131"/>
      <c r="M549" s="131"/>
      <c r="N549" s="131"/>
      <c r="O549" s="131"/>
      <c r="P549" s="131"/>
    </row>
    <row r="550" spans="3:17" s="130" customFormat="1" ht="57.75" hidden="1" thickBot="1">
      <c r="C550" s="125" t="s">
        <v>189</v>
      </c>
      <c r="D550" s="132"/>
      <c r="E550" s="127"/>
      <c r="F550" s="128"/>
      <c r="G550" s="132"/>
      <c r="H550" s="129"/>
      <c r="I550" s="129"/>
      <c r="K550" s="131"/>
      <c r="L550" s="131"/>
      <c r="M550" s="131"/>
      <c r="N550" s="131"/>
      <c r="O550" s="131"/>
      <c r="P550" s="131"/>
    </row>
    <row r="551" spans="3:17" s="130" customFormat="1" ht="54" customHeight="1" thickBot="1">
      <c r="C551" s="125" t="s">
        <v>190</v>
      </c>
      <c r="D551" s="126">
        <v>179270.52000000002</v>
      </c>
      <c r="E551" s="127">
        <v>0</v>
      </c>
      <c r="F551" s="129">
        <v>7904.37</v>
      </c>
      <c r="G551" s="126">
        <f>+D551+E551-F551</f>
        <v>171366.15000000002</v>
      </c>
      <c r="H551" s="129">
        <f>+G551</f>
        <v>171366.15000000002</v>
      </c>
      <c r="I551" s="129">
        <f>+G551-H551</f>
        <v>0</v>
      </c>
      <c r="J551" s="133"/>
      <c r="K551" s="131"/>
      <c r="L551" s="131"/>
      <c r="M551" s="131"/>
      <c r="N551" s="131"/>
      <c r="O551" s="131"/>
      <c r="P551" s="131"/>
    </row>
    <row r="552" spans="3:17" s="130" customFormat="1" ht="47.25" customHeight="1" thickBot="1">
      <c r="C552" s="125" t="s">
        <v>191</v>
      </c>
      <c r="D552" s="126">
        <v>49694947.900000006</v>
      </c>
      <c r="E552" s="127">
        <v>21247794.93</v>
      </c>
      <c r="F552" s="128">
        <f>22815200+115000</f>
        <v>22930200</v>
      </c>
      <c r="G552" s="126">
        <f>+D552+E552-F552</f>
        <v>48012542.830000013</v>
      </c>
      <c r="H552" s="129">
        <f>1365456.37+46647086.46</f>
        <v>48012542.829999998</v>
      </c>
      <c r="I552" s="129">
        <f>+G552-H552</f>
        <v>0</v>
      </c>
      <c r="J552" s="133"/>
      <c r="K552" s="131"/>
      <c r="L552" s="131"/>
      <c r="M552" s="131"/>
      <c r="N552" s="131"/>
      <c r="O552" s="131"/>
      <c r="P552" s="134"/>
      <c r="Q552" s="135"/>
    </row>
    <row r="553" spans="3:17" s="130" customFormat="1" ht="54" customHeight="1" thickBot="1">
      <c r="C553" s="125" t="s">
        <v>192</v>
      </c>
      <c r="D553" s="126">
        <v>81186726.620000005</v>
      </c>
      <c r="E553" s="127">
        <f>12497090.71+94675+115000</f>
        <v>12706765.710000001</v>
      </c>
      <c r="F553" s="128">
        <f>8395730.84+553000+1628.75</f>
        <v>8950359.5899999999</v>
      </c>
      <c r="G553" s="126">
        <f>+D553+E553-F553</f>
        <v>84943132.74000001</v>
      </c>
      <c r="H553" s="129">
        <f>1174934.23+83768198.51</f>
        <v>84943132.74000001</v>
      </c>
      <c r="I553" s="129">
        <f>+G553-H553</f>
        <v>0</v>
      </c>
      <c r="J553" s="136"/>
      <c r="K553" s="131"/>
      <c r="L553" s="131"/>
      <c r="M553" s="131"/>
      <c r="N553" s="131"/>
      <c r="O553" s="131"/>
      <c r="P553" s="131"/>
      <c r="Q553" s="135"/>
    </row>
    <row r="554" spans="3:17" s="130" customFormat="1" ht="54" customHeight="1" thickBot="1">
      <c r="C554" s="125" t="s">
        <v>193</v>
      </c>
      <c r="D554" s="126">
        <v>6073086.5099999998</v>
      </c>
      <c r="E554" s="127">
        <f>10000+498384.76</f>
        <v>508384.76</v>
      </c>
      <c r="F554" s="128">
        <v>175</v>
      </c>
      <c r="G554" s="126">
        <f>+D554+E554-F554</f>
        <v>6581296.2699999996</v>
      </c>
      <c r="H554" s="129">
        <f>+G554</f>
        <v>6581296.2699999996</v>
      </c>
      <c r="I554" s="129">
        <f>+G554-H554</f>
        <v>0</v>
      </c>
      <c r="J554" s="133"/>
      <c r="K554" s="137"/>
      <c r="L554" s="137"/>
      <c r="M554" s="131"/>
      <c r="N554" s="131"/>
      <c r="O554" s="131"/>
      <c r="P554" s="131"/>
    </row>
    <row r="555" spans="3:17" s="130" customFormat="1" ht="27" thickBot="1">
      <c r="C555" s="138"/>
      <c r="D555" s="139">
        <f>SUM(D548:D554)</f>
        <v>137163259.22</v>
      </c>
      <c r="E555" s="140">
        <f>SUM(E548:E554)</f>
        <v>34462945.399999999</v>
      </c>
      <c r="F555" s="141">
        <f>SUM(F548:F554)</f>
        <v>31888638.960000001</v>
      </c>
      <c r="G555" s="142">
        <f>SUM(G548:G554)</f>
        <v>139737565.66000003</v>
      </c>
      <c r="H555" s="143">
        <f>SUBTOTAL(9,H548:H554)</f>
        <v>139737565.66000003</v>
      </c>
      <c r="I555" s="144">
        <f>SUM(I549:I554)</f>
        <v>0</v>
      </c>
      <c r="K555" s="145"/>
      <c r="L555" s="146"/>
      <c r="M555" s="146"/>
      <c r="N555" s="146"/>
      <c r="O555" s="146"/>
      <c r="P555" s="146"/>
    </row>
    <row r="556" spans="3:17" ht="26.25">
      <c r="C556" s="147"/>
      <c r="D556" s="148"/>
      <c r="E556" s="99"/>
      <c r="F556" s="99"/>
      <c r="G556" s="117"/>
      <c r="H556" s="118"/>
      <c r="I556" s="119"/>
      <c r="J556" s="134"/>
      <c r="K556" s="145"/>
      <c r="L556" s="134"/>
      <c r="M556" s="134"/>
      <c r="N556" s="134"/>
      <c r="O556" s="134"/>
      <c r="P556" s="134"/>
      <c r="Q556" s="149"/>
    </row>
    <row r="557" spans="3:17" ht="26.25">
      <c r="C557" s="147"/>
      <c r="D557" s="150"/>
      <c r="E557" s="99"/>
      <c r="F557" s="151"/>
      <c r="G557" s="117"/>
      <c r="H557" s="118"/>
      <c r="I557" s="119"/>
      <c r="J557" s="134"/>
      <c r="K557" s="152"/>
      <c r="L557" s="134"/>
      <c r="M557" s="134"/>
      <c r="N557" s="134"/>
      <c r="O557" s="134"/>
      <c r="P557" s="134"/>
      <c r="Q557" s="149"/>
    </row>
    <row r="558" spans="3:17" ht="26.25">
      <c r="C558" s="147"/>
      <c r="D558" s="150"/>
      <c r="E558" s="99"/>
      <c r="F558" s="151"/>
      <c r="G558" s="117"/>
      <c r="H558" s="118"/>
      <c r="I558" s="119"/>
      <c r="J558" s="134"/>
      <c r="K558" s="152"/>
      <c r="L558" s="134"/>
      <c r="M558" s="134"/>
      <c r="N558" s="134"/>
      <c r="O558" s="134"/>
      <c r="P558" s="134"/>
      <c r="Q558" s="149"/>
    </row>
    <row r="559" spans="3:17" ht="26.25">
      <c r="C559" s="147"/>
      <c r="D559" s="150"/>
      <c r="E559" s="99"/>
      <c r="F559" s="151"/>
      <c r="G559" s="117"/>
      <c r="H559" s="118"/>
      <c r="I559" s="119"/>
      <c r="J559" s="134"/>
      <c r="L559" s="134"/>
      <c r="M559" s="134"/>
      <c r="N559" s="134"/>
      <c r="O559" s="134"/>
      <c r="P559" s="134"/>
      <c r="Q559" s="149"/>
    </row>
    <row r="560" spans="3:17" ht="26.25">
      <c r="C560" s="147"/>
      <c r="D560" s="150"/>
      <c r="E560" s="99"/>
      <c r="F560" s="151"/>
      <c r="G560" s="117"/>
      <c r="H560" s="118"/>
      <c r="I560" s="119"/>
      <c r="J560" s="134"/>
      <c r="L560" s="134"/>
      <c r="M560" s="134"/>
      <c r="N560" s="134"/>
      <c r="O560" s="134"/>
      <c r="P560" s="134"/>
      <c r="Q560" s="149"/>
    </row>
    <row r="561" spans="3:17" ht="26.25">
      <c r="C561" s="147"/>
      <c r="D561" s="150"/>
      <c r="E561" s="99"/>
      <c r="F561" s="151"/>
      <c r="G561" s="117"/>
      <c r="H561" s="118"/>
      <c r="I561" s="119"/>
      <c r="J561" s="134"/>
      <c r="L561" s="134"/>
      <c r="M561" s="134"/>
      <c r="N561" s="134"/>
      <c r="O561" s="134"/>
      <c r="P561" s="134"/>
      <c r="Q561" s="149"/>
    </row>
    <row r="562" spans="3:17" ht="26.25">
      <c r="C562" s="153"/>
      <c r="D562" s="154"/>
      <c r="E562" s="155"/>
      <c r="F562" s="156"/>
      <c r="G562" s="157"/>
      <c r="H562" s="158"/>
      <c r="I562" s="7"/>
      <c r="J562" s="8"/>
      <c r="K562" s="8"/>
      <c r="L562" s="8"/>
      <c r="M562" s="8"/>
      <c r="N562" s="8"/>
      <c r="O562" s="8"/>
      <c r="P562" s="8"/>
      <c r="Q562" s="159"/>
    </row>
    <row r="563" spans="3:17" ht="26.25">
      <c r="C563" s="160"/>
      <c r="D563" s="161"/>
      <c r="E563" s="162"/>
      <c r="F563" s="162"/>
      <c r="G563" s="157"/>
      <c r="H563" s="158"/>
      <c r="I563" s="7"/>
      <c r="J563" s="8"/>
      <c r="K563" s="8"/>
      <c r="L563" s="8"/>
      <c r="M563" s="8"/>
      <c r="N563" s="8"/>
      <c r="O563" s="8"/>
      <c r="P563" s="8"/>
      <c r="Q563" s="159"/>
    </row>
    <row r="564" spans="3:17" ht="26.25">
      <c r="C564" s="163"/>
      <c r="D564" s="154"/>
      <c r="E564" s="15"/>
      <c r="F564" s="15"/>
      <c r="G564" s="157"/>
      <c r="H564" s="158"/>
      <c r="I564" s="7"/>
      <c r="J564" s="8"/>
      <c r="K564" s="8"/>
      <c r="L564" s="8"/>
      <c r="M564" s="8"/>
      <c r="N564" s="8"/>
      <c r="O564" s="8"/>
      <c r="P564" s="8"/>
      <c r="Q564" s="159"/>
    </row>
    <row r="565" spans="3:17" ht="26.25">
      <c r="C565" s="163"/>
      <c r="D565" s="154"/>
      <c r="E565" s="164"/>
      <c r="F565" s="156"/>
      <c r="G565" s="157"/>
      <c r="H565" s="158"/>
      <c r="I565" s="7"/>
      <c r="J565" s="8"/>
      <c r="K565" s="8"/>
      <c r="L565" s="8"/>
      <c r="M565" s="8"/>
      <c r="N565" s="8"/>
      <c r="O565" s="8"/>
      <c r="P565" s="8"/>
      <c r="Q565" s="159"/>
    </row>
    <row r="566" spans="3:17" ht="26.25">
      <c r="C566" s="165"/>
      <c r="D566" s="165"/>
      <c r="E566" s="166"/>
      <c r="F566" s="156"/>
      <c r="G566" s="167"/>
      <c r="H566" s="158"/>
      <c r="I566" s="7"/>
      <c r="J566" s="8"/>
      <c r="K566" s="8"/>
      <c r="L566" s="8"/>
      <c r="M566" s="8"/>
      <c r="N566" s="8"/>
      <c r="O566" s="8"/>
      <c r="P566" s="8"/>
      <c r="Q566" s="159"/>
    </row>
    <row r="567" spans="3:17" ht="26.25">
      <c r="C567" s="168" t="s">
        <v>194</v>
      </c>
      <c r="D567" s="168"/>
      <c r="E567" s="169"/>
      <c r="F567" s="156"/>
      <c r="G567" s="170" t="s">
        <v>195</v>
      </c>
      <c r="H567" s="168"/>
      <c r="I567" s="168"/>
      <c r="J567" s="168"/>
      <c r="K567" s="171"/>
      <c r="L567" s="171"/>
      <c r="M567" s="171"/>
      <c r="N567" s="171"/>
      <c r="O567" s="171"/>
      <c r="P567" s="171"/>
    </row>
    <row r="568" spans="3:17" ht="26.25">
      <c r="C568" s="163"/>
      <c r="D568" s="172"/>
      <c r="E568" s="75"/>
      <c r="F568" s="173"/>
      <c r="G568" s="117"/>
      <c r="H568" s="118"/>
      <c r="I568" s="119"/>
      <c r="J568" s="134"/>
      <c r="K568" s="134"/>
      <c r="L568" s="134"/>
      <c r="M568" s="134"/>
      <c r="N568" s="134"/>
      <c r="O568" s="134"/>
      <c r="P568" s="134"/>
      <c r="Q568" s="149"/>
    </row>
    <row r="569" spans="3:17" ht="48" customHeight="1">
      <c r="C569" s="174" t="s">
        <v>196</v>
      </c>
      <c r="D569" s="174"/>
      <c r="E569" s="174"/>
      <c r="F569" s="174"/>
      <c r="G569" s="175"/>
      <c r="H569" s="174"/>
      <c r="I569" s="174"/>
      <c r="J569" s="174"/>
      <c r="K569" s="176"/>
      <c r="L569" s="176"/>
      <c r="M569" s="176"/>
      <c r="N569" s="176"/>
      <c r="O569" s="176"/>
      <c r="P569" s="176"/>
      <c r="Q569" s="159"/>
    </row>
    <row r="570" spans="3:17" ht="26.25">
      <c r="C570" s="177"/>
      <c r="D570" s="178"/>
      <c r="E570" s="179"/>
      <c r="F570" s="156"/>
      <c r="G570" s="167"/>
      <c r="H570" s="180"/>
      <c r="I570" s="181"/>
      <c r="J570" s="176"/>
      <c r="K570" s="176"/>
      <c r="L570" s="176"/>
      <c r="M570" s="176"/>
      <c r="N570" s="176"/>
      <c r="O570" s="176"/>
      <c r="P570" s="176"/>
      <c r="Q570" s="159"/>
    </row>
    <row r="571" spans="3:17" ht="26.25">
      <c r="C571" s="177"/>
      <c r="D571" s="178"/>
      <c r="E571" s="179"/>
      <c r="F571" s="156"/>
      <c r="G571" s="167"/>
      <c r="H571" s="180"/>
      <c r="I571" s="181"/>
      <c r="J571" s="176"/>
      <c r="K571" s="176"/>
      <c r="L571" s="176"/>
      <c r="M571" s="176"/>
      <c r="N571" s="176"/>
      <c r="O571" s="176"/>
      <c r="P571" s="176"/>
      <c r="Q571" s="159"/>
    </row>
    <row r="572" spans="3:17" ht="26.25">
      <c r="C572" s="177"/>
      <c r="D572" s="178"/>
      <c r="E572" s="179"/>
      <c r="F572" s="156"/>
      <c r="G572" s="167"/>
      <c r="H572" s="180"/>
      <c r="I572" s="181"/>
      <c r="J572" s="176"/>
      <c r="K572" s="176"/>
      <c r="L572" s="176"/>
      <c r="M572" s="176"/>
      <c r="N572" s="176"/>
      <c r="O572" s="176"/>
      <c r="P572" s="176"/>
      <c r="Q572" s="159"/>
    </row>
    <row r="573" spans="3:17" ht="26.25">
      <c r="C573" s="182"/>
      <c r="E573" s="183"/>
      <c r="F573" s="156"/>
      <c r="G573" s="184"/>
      <c r="H573" s="185"/>
      <c r="I573" s="186"/>
      <c r="J573" s="171"/>
      <c r="K573" s="171"/>
      <c r="L573" s="171"/>
      <c r="M573" s="171"/>
      <c r="N573" s="171"/>
      <c r="O573" s="171"/>
      <c r="P573" s="171"/>
      <c r="Q573" s="187"/>
    </row>
    <row r="574" spans="3:17" ht="26.25">
      <c r="C574" s="182"/>
      <c r="E574" s="183"/>
      <c r="F574" s="156"/>
      <c r="G574" s="157"/>
      <c r="H574" s="158"/>
      <c r="I574" s="7"/>
      <c r="J574" s="173"/>
      <c r="K574" s="173"/>
      <c r="L574" s="173"/>
      <c r="M574" s="173"/>
      <c r="N574" s="173"/>
      <c r="O574" s="173"/>
      <c r="P574" s="173"/>
      <c r="Q574" s="173"/>
    </row>
    <row r="575" spans="3:17" ht="26.25">
      <c r="K575" s="8"/>
      <c r="L575" s="8"/>
      <c r="M575" s="8"/>
      <c r="N575" s="8"/>
      <c r="O575" s="8"/>
      <c r="P575" s="8"/>
      <c r="Q575" s="192"/>
    </row>
    <row r="576" spans="3:17" ht="26.25">
      <c r="K576" s="8"/>
      <c r="L576" s="8"/>
      <c r="M576" s="8"/>
      <c r="N576" s="8"/>
      <c r="O576" s="8"/>
      <c r="P576" s="8"/>
      <c r="Q576" s="159"/>
    </row>
    <row r="577" spans="11:17" ht="26.25">
      <c r="K577" s="8"/>
      <c r="L577" s="8"/>
      <c r="M577" s="8"/>
      <c r="N577" s="8"/>
      <c r="O577" s="8"/>
      <c r="P577" s="8"/>
      <c r="Q577" s="159"/>
    </row>
  </sheetData>
  <autoFilter ref="C12:G519" xr:uid="{00000000-0009-0000-0000-000007000000}">
    <sortState xmlns:xlrd2="http://schemas.microsoft.com/office/spreadsheetml/2017/richdata2" ref="C13:G524">
      <sortCondition ref="C12:C519"/>
    </sortState>
  </autoFilter>
  <mergeCells count="28">
    <mergeCell ref="C566:D566"/>
    <mergeCell ref="C567:D567"/>
    <mergeCell ref="G567:J567"/>
    <mergeCell ref="C569:J569"/>
    <mergeCell ref="C542:J542"/>
    <mergeCell ref="C543:J543"/>
    <mergeCell ref="Q552:Q553"/>
    <mergeCell ref="K554:L554"/>
    <mergeCell ref="E563:F563"/>
    <mergeCell ref="E564:F564"/>
    <mergeCell ref="C533:D533"/>
    <mergeCell ref="G533:H533"/>
    <mergeCell ref="C538:J538"/>
    <mergeCell ref="C539:J539"/>
    <mergeCell ref="C540:J540"/>
    <mergeCell ref="C541:J541"/>
    <mergeCell ref="C9:H9"/>
    <mergeCell ref="C10:H10"/>
    <mergeCell ref="C529:H529"/>
    <mergeCell ref="C530:H530"/>
    <mergeCell ref="C532:D532"/>
    <mergeCell ref="G532:H532"/>
    <mergeCell ref="C3:H3"/>
    <mergeCell ref="C4:H4"/>
    <mergeCell ref="C5:H5"/>
    <mergeCell ref="C6:H6"/>
    <mergeCell ref="C7:H7"/>
    <mergeCell ref="C8:H8"/>
  </mergeCells>
  <pageMargins left="0.23622047244094491" right="0.23622047244094491" top="0.74803149606299213" bottom="0.74803149606299213" header="0.31496062992125984" footer="0.31496062992125984"/>
  <pageSetup paperSize="5" scale="21" fitToHeight="8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Yevalyn Montero</dc:creator>
  <cp:lastModifiedBy>Yevalyn Montero</cp:lastModifiedBy>
  <dcterms:created xsi:type="dcterms:W3CDTF">2025-10-16T14:10:22Z</dcterms:created>
  <dcterms:modified xsi:type="dcterms:W3CDTF">2025-10-16T14:10:48Z</dcterms:modified>
</cp:coreProperties>
</file>