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casimiro\OneDrive - INSTITUTO DOMINICANO PARA LA CALIDAD (INDOCAL)\Presupuesto\2025\2025\2025\PARA ENVIAR A CASILDA\JULIO\"/>
    </mc:Choice>
  </mc:AlternateContent>
  <bookViews>
    <workbookView xWindow="-120" yWindow="-120" windowWidth="29040" windowHeight="15840"/>
  </bookViews>
  <sheets>
    <sheet name="EJECUCION PRESUPUESTARIA 2025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E35" i="9"/>
  <c r="E73" i="9" s="1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F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N51" i="9"/>
  <c r="O51" i="9"/>
  <c r="F35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6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P9" i="9" l="1"/>
  <c r="O83" i="9"/>
  <c r="K83" i="9"/>
  <c r="G83" i="9"/>
  <c r="P35" i="9"/>
  <c r="P15" i="9"/>
  <c r="M83" i="9"/>
  <c r="I83" i="9"/>
  <c r="E83" i="9"/>
  <c r="P66" i="9"/>
  <c r="N73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B73" i="9" l="1"/>
  <c r="B84" i="9" s="1"/>
  <c r="C73" i="9"/>
  <c r="C84" i="9" s="1"/>
  <c r="O84" i="9"/>
  <c r="G84" i="9"/>
  <c r="I84" i="9"/>
  <c r="M84" i="9"/>
  <c r="J84" i="9"/>
  <c r="K84" i="9"/>
  <c r="E84" i="9"/>
  <c r="N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<sst xmlns="http://schemas.openxmlformats.org/spreadsheetml/2006/main" count="113" uniqueCount="113">
  <si>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</si>
  <si>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</si>
  <si>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</si>
  <si>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</si>
  <si>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</si>
  <si>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</si>
  <si>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</si>
  <si>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</si>
  <si>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</si>
  <si>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</si>
  <si>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</si>
  <si>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</si>
  <si>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</si>
  <si>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</si>
  <si>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</si>
  <si>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</si>
  <si>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</si>
  <si>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</si>
  <si>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</si>
  <si>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</si>
  <si>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</si>
  <si>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</si>
  <si>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</si>
  <si>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</si>
  <si>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</si>
  <si>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</si>
  <si>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</si>
  <si>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</si>
  <si>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</si>
  <si>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</si>
  <si>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</si>
  <si>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</si>
  <si>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</si>
  <si>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</si>
  <si>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</si>
  <si>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</si>
  <si>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</si>
  <si>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</si>
  <si>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</si>
  <si>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</si>
  <si>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</si>
  <si>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</si>
  <si>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</si>
  <si>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</si>
  <si>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</si>
  <si>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</si>
  <si>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</si>
  <si>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</si>
  <si>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</si>
  <si>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</si>
  <si>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</si>
  <si>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</si>
  <si>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</si>
  <si>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</si>
  <si>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</si>
  <si>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</si>
  <si>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</si>
  <si>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</si>
  <si>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</si>
  <si>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</si>
  <si>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</si>
  <si>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</si>
  <si>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</si>
  <si>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</si>
  <si>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</si>
  <si>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</si>
  <si>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</si>
  <si>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</si>
  <si>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</si>
  <si>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</si>
  <si>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</si>
  <si>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</si>
  <si>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</si>
  <si>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</si>
  <si>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</si>
  <si>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</si>
  <si>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</si>
  <si>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</si>
  <si>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</si>
  <si>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</si>
  <si>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</si>
  <si>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</si>
  <si>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</si>
  <si>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</si>
  <si>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</si>
  <si>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</si>
  <si>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</si>
  <si>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</si>
  <si>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</si>
  <si>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</si>
  <si>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</si>
  <si>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</si>
  <si>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</si>
  <si>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</si>
  <si>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</si>
  <si>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</si>
  <si>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</si>
  <si>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</si>
  <si>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</si>
  <si>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</si>
  <si>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</si>
  <si>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</si>
  <si>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</si>
  <si>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</si>
  <si>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</si>
  <si>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</si>
  <si>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</si>
  <si>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</si>
  <si>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</si>
  <si>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</si>
  <si>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</si>
  <si>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>6. Fecha de registro: desde el 01 de enero del 2025</t>
  </si>
  <si>
    <t>7. Fecha de imputación: hasta el 01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</si>
</sst>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5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3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5" fillId="0" borderId="0" xfId="0" applyFont="1"/>
    <xf numFmtId="43" fontId="0" fillId="0" borderId="0" xfId="0" applyNumberFormat="1"/>
    <xf numFmtId="43" fontId="1" fillId="0" borderId="0" xfId="1" applyFont="1" applyBorder="1" applyAlignment="1">
      <alignment vertical="center" wrapText="1"/>
    </xf>
    <xf numFmtId="43" fontId="1" fillId="0" borderId="0" xfId="0" applyNumberFormat="1" applyFont="1"/>
    <xf numFmtId="43" fontId="0" fillId="0" borderId="0" xfId="0" applyNumberFormat="1" applyAlignment="1">
      <alignment vertical="center" wrapText="1"/>
    </xf>
    <xf numFmtId="43" fontId="1" fillId="0" borderId="0" xfId="0" applyNumberFormat="1" applyFont="1" applyAlignment="1">
      <alignment vertical="center" wrapText="1"/>
    </xf>
    <xf numFmtId="43" fontId="1" fillId="2" borderId="0" xfId="0" applyNumberFormat="1" applyFont="1" applyFill="1" applyAlignment="1">
      <alignment vertical="center" wrapText="1"/>
    </xf>
    <xf numFmtId="43" fontId="1" fillId="5" borderId="0" xfId="0" applyNumberFormat="1" applyFont="1" applyFill="1"/>
    <xf numFmtId="43" fontId="0" fillId="5" borderId="0" xfId="0" applyNumberFormat="1" applyFill="1"/>
    <xf numFmtId="43" fontId="1" fillId="3" borderId="0" xfId="0" applyNumberFormat="1" applyFont="1" applyFill="1" applyAlignment="1">
      <alignment horizontal="left" wrapText="1"/>
    </xf>
    <xf numFmtId="43" fontId="1" fillId="3" borderId="0" xfId="0" applyNumberFormat="1" applyFont="1" applyFill="1" applyAlignment="1">
      <alignment horizontal="right" wrapText="1"/>
    </xf>
    <xf numFmtId="43" fontId="1" fillId="4" borderId="0" xfId="0" applyNumberFormat="1" applyFont="1" applyFill="1"/>
    <xf numFmtId="43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4"/>
  <sheetViews>
    <sheetView tabSelected="1" zoomScale="90" zoomScaleNormal="90" zoomScaleSheetLayoutView="40" workbookViewId="0">
      <selection activeCell="B24" sqref="B24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ht="18" customHeight="1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ht="20.25" customHeight="1" x14ac:dyDescent="0.25">
      <c r="A3" s="33" t="s">
        <v>110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16" ht="18" customHeight="1" x14ac:dyDescent="0.25">
      <c r="A4" s="32" t="s">
        <v>2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4.25" customHeight="1" thickBot="1" x14ac:dyDescent="0.3">
      <c r="A5" s="34" t="s">
        <v>3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6" ht="18" customHeight="1" thickBot="1" x14ac:dyDescent="0.3">
      <c r="D6" s="29" t="s">
        <v>4</v>
      </c>
      <c r="E6" s="30"/>
      <c r="F6" s="30"/>
      <c r="G6" s="30"/>
      <c r="H6" s="30"/>
      <c r="I6" s="30"/>
      <c r="J6" s="30"/>
      <c r="K6" s="30"/>
      <c r="L6" s="30"/>
      <c r="M6" s="30"/>
      <c r="N6" s="30"/>
      <c r="O6" s="31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7">
        <f>SUM(B10:B14)</f>
        <v>326369343</v>
      </c>
      <c r="C9" s="17">
        <f>SUM(C10:C14)</f>
        <v>328523140.69999999</v>
      </c>
      <c r="D9" s="18">
        <f>+D10+D11+D12+D13+D14</f>
        <v>19527940.169999998</v>
      </c>
      <c r="E9" s="18">
        <f>+E10+E11+E12+E13+E14</f>
        <v>20134242.419999998</v>
      </c>
      <c r="F9" s="18">
        <f t="shared" ref="F9:O9" si="0">+F10+F11+F12+F13+F14</f>
        <v>20502961.490000002</v>
      </c>
      <c r="G9" s="18">
        <f>+G10+G11+G12+G13+G14</f>
        <v>21946027.600000001</v>
      </c>
      <c r="H9" s="18">
        <f t="shared" si="0"/>
        <v>31969236.239999998</v>
      </c>
      <c r="I9" s="18">
        <f t="shared" si="0"/>
        <v>23243404.963</v>
      </c>
      <c r="J9" s="18">
        <f t="shared" si="0"/>
        <v>20335015.009999998</v>
      </c>
      <c r="K9" s="18">
        <f t="shared" si="0"/>
        <v>0</v>
      </c>
      <c r="L9" s="18">
        <f t="shared" si="0"/>
        <v>0</v>
      </c>
      <c r="M9" s="18">
        <f t="shared" si="0"/>
        <v>0</v>
      </c>
      <c r="N9" s="18">
        <f t="shared" si="0"/>
        <v>0</v>
      </c>
      <c r="O9" s="18">
        <f t="shared" si="0"/>
        <v>0</v>
      </c>
      <c r="P9" s="18">
        <f>+D9+E9+F9+G9+H9+I9+J9+K9+L9+M9+N9+O9</f>
        <v>157658827.89300001</v>
      </c>
    </row>
    <row r="10" spans="1:16" x14ac:dyDescent="0.25">
      <c r="A10" s="6" t="s">
        <v>22</v>
      </c>
      <c r="B10" s="19">
        <v>232292682</v>
      </c>
      <c r="C10" s="19">
        <v>233091456</v>
      </c>
      <c r="D10" s="16">
        <v>16168275.33</v>
      </c>
      <c r="E10" s="19">
        <v>16630275.33</v>
      </c>
      <c r="F10" s="16">
        <v>17040991.41</v>
      </c>
      <c r="G10" s="16">
        <v>18348445.34</v>
      </c>
      <c r="H10" s="16">
        <v>17542875.329999998</v>
      </c>
      <c r="I10" s="16">
        <v>17316983.050000001</v>
      </c>
      <c r="J10" s="16">
        <v>16767739.689999999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f>+D10+E10+F10+G10+H10+I10+J10+K10+L10+M10+N10+O10</f>
        <v>119815585.47999999</v>
      </c>
    </row>
    <row r="11" spans="1:16" x14ac:dyDescent="0.25">
      <c r="A11" s="6" t="s">
        <v>23</v>
      </c>
      <c r="B11" s="19">
        <v>45263551</v>
      </c>
      <c r="C11" s="16">
        <v>47338574.700000003</v>
      </c>
      <c r="D11" s="16">
        <v>896000</v>
      </c>
      <c r="E11" s="16">
        <v>901000</v>
      </c>
      <c r="F11" s="16">
        <v>912842.55</v>
      </c>
      <c r="G11" s="16">
        <v>1000223.92</v>
      </c>
      <c r="H11" s="16">
        <v>11711650.1</v>
      </c>
      <c r="I11" s="16">
        <v>3234687.3730000001</v>
      </c>
      <c r="J11" s="16">
        <v>957831.23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f t="shared" ref="P11:P73" si="1">+D11+E11+F11+G11+H11+I11+J11+K11+L11+M11+N11+O11</f>
        <v>19614235.173</v>
      </c>
    </row>
    <row r="12" spans="1:16" ht="18" customHeight="1" x14ac:dyDescent="0.25">
      <c r="A12" s="6" t="s">
        <v>24</v>
      </c>
      <c r="B12" s="19">
        <v>432000</v>
      </c>
      <c r="C12" s="16">
        <v>432000</v>
      </c>
      <c r="D12" s="16">
        <v>0</v>
      </c>
      <c r="E12" s="16">
        <v>68576.240000000005</v>
      </c>
      <c r="F12" s="16">
        <v>32531.07</v>
      </c>
      <c r="G12" s="16">
        <v>0</v>
      </c>
      <c r="H12" s="16">
        <v>35889.129999999997</v>
      </c>
      <c r="I12" s="16">
        <v>35610.370000000003</v>
      </c>
      <c r="J12" s="16">
        <v>35640.769999999997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f t="shared" si="1"/>
        <v>208247.58</v>
      </c>
    </row>
    <row r="13" spans="1:16" ht="17.25" customHeight="1" x14ac:dyDescent="0.25">
      <c r="A13" s="6" t="s">
        <v>25</v>
      </c>
      <c r="B13" s="19">
        <v>16849560</v>
      </c>
      <c r="C13" s="16">
        <v>16129560</v>
      </c>
      <c r="D13" s="16">
        <v>0</v>
      </c>
      <c r="E13" s="16">
        <v>0</v>
      </c>
      <c r="F13" s="16">
        <v>0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f t="shared" si="1"/>
        <v>0</v>
      </c>
    </row>
    <row r="14" spans="1:16" x14ac:dyDescent="0.25">
      <c r="A14" s="6" t="s">
        <v>26</v>
      </c>
      <c r="B14" s="19">
        <v>31531550</v>
      </c>
      <c r="C14" s="16">
        <v>31531550</v>
      </c>
      <c r="D14" s="16">
        <v>2463664.84</v>
      </c>
      <c r="E14" s="16">
        <v>2534390.85</v>
      </c>
      <c r="F14" s="16">
        <v>2516596.46</v>
      </c>
      <c r="G14" s="16">
        <v>2597358.34</v>
      </c>
      <c r="H14" s="16">
        <v>2678821.6800000002</v>
      </c>
      <c r="I14" s="16">
        <v>2656124.17</v>
      </c>
      <c r="J14" s="16">
        <v>2573803.3199999998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f t="shared" si="1"/>
        <v>18020759.659999996</v>
      </c>
    </row>
    <row r="15" spans="1:16" x14ac:dyDescent="0.25">
      <c r="A15" s="4" t="s">
        <v>27</v>
      </c>
      <c r="B15" s="20">
        <f>SUM(B16:B24)</f>
        <v>75606343</v>
      </c>
      <c r="C15" s="20">
        <f>SUM(C16:C24)</f>
        <v>120876548</v>
      </c>
      <c r="D15" s="18">
        <f>+D16+D17+D18+D19+D20+D21+D22+D23+D24</f>
        <v>1219044.48</v>
      </c>
      <c r="E15" s="18">
        <f t="shared" ref="E15:O15" si="2">+E16+E17+E18+E19+E20+E21+E22+E23+E24</f>
        <v>5149647.5</v>
      </c>
      <c r="F15" s="18">
        <f t="shared" si="2"/>
        <v>4442601.29</v>
      </c>
      <c r="G15" s="18">
        <f t="shared" si="2"/>
        <v>6709999.8100000005</v>
      </c>
      <c r="H15" s="18">
        <f t="shared" si="2"/>
        <v>2561571.54</v>
      </c>
      <c r="I15" s="18">
        <f t="shared" si="2"/>
        <v>4314966.8</v>
      </c>
      <c r="J15" s="18">
        <f t="shared" si="2"/>
        <v>6330978.8899999987</v>
      </c>
      <c r="K15" s="18">
        <f t="shared" si="2"/>
        <v>0</v>
      </c>
      <c r="L15" s="18">
        <f t="shared" si="2"/>
        <v>0</v>
      </c>
      <c r="M15" s="18">
        <f t="shared" si="2"/>
        <v>0</v>
      </c>
      <c r="N15" s="18">
        <f t="shared" si="2"/>
        <v>0</v>
      </c>
      <c r="O15" s="18">
        <f t="shared" si="2"/>
        <v>0</v>
      </c>
      <c r="P15" s="18">
        <f>+D15+E15+F15+G15+H15+I15+J15+K15+L15+M15+N15+O15</f>
        <v>30728810.309999995</v>
      </c>
    </row>
    <row r="16" spans="1:16" x14ac:dyDescent="0.25">
      <c r="A16" s="6" t="s">
        <v>28</v>
      </c>
      <c r="B16" s="19">
        <v>12641130</v>
      </c>
      <c r="C16" s="16">
        <v>15641130</v>
      </c>
      <c r="D16" s="16">
        <v>795189.15</v>
      </c>
      <c r="E16" s="16">
        <v>796182.04</v>
      </c>
      <c r="F16" s="16">
        <v>821009.8</v>
      </c>
      <c r="G16" s="16">
        <v>1150892.3400000001</v>
      </c>
      <c r="H16" s="16">
        <v>899983.69</v>
      </c>
      <c r="I16" s="16">
        <v>901412.45</v>
      </c>
      <c r="J16" s="16">
        <v>1024316.28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f t="shared" si="1"/>
        <v>6388985.75</v>
      </c>
    </row>
    <row r="17" spans="1:16" x14ac:dyDescent="0.25">
      <c r="A17" s="6" t="s">
        <v>29</v>
      </c>
      <c r="B17" s="19">
        <v>3434000</v>
      </c>
      <c r="C17" s="16">
        <v>6069733</v>
      </c>
      <c r="D17" s="16">
        <v>0</v>
      </c>
      <c r="E17" s="16">
        <v>0</v>
      </c>
      <c r="F17" s="16">
        <v>177387.82</v>
      </c>
      <c r="G17" s="16">
        <v>578200</v>
      </c>
      <c r="H17" s="16">
        <v>70800</v>
      </c>
      <c r="I17" s="16">
        <v>115237.21</v>
      </c>
      <c r="J17" s="16">
        <v>17700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f t="shared" si="1"/>
        <v>959325.03</v>
      </c>
    </row>
    <row r="18" spans="1:16" x14ac:dyDescent="0.25">
      <c r="A18" s="6" t="s">
        <v>30</v>
      </c>
      <c r="B18" s="19">
        <v>6600011</v>
      </c>
      <c r="C18" s="16">
        <v>8100011</v>
      </c>
      <c r="D18" s="16">
        <v>39400</v>
      </c>
      <c r="E18" s="16">
        <v>315650</v>
      </c>
      <c r="F18" s="16">
        <v>513250</v>
      </c>
      <c r="G18" s="16">
        <v>1295939.22</v>
      </c>
      <c r="H18" s="16">
        <v>588306.35</v>
      </c>
      <c r="I18" s="16">
        <v>563748.25</v>
      </c>
      <c r="J18" s="16">
        <v>607133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f t="shared" si="1"/>
        <v>3923426.82</v>
      </c>
    </row>
    <row r="19" spans="1:16" x14ac:dyDescent="0.25">
      <c r="A19" s="6" t="s">
        <v>31</v>
      </c>
      <c r="B19" s="19">
        <v>101000</v>
      </c>
      <c r="C19" s="16">
        <v>101000</v>
      </c>
      <c r="D19" s="16">
        <v>0</v>
      </c>
      <c r="E19" s="16">
        <v>0</v>
      </c>
      <c r="F19" s="16">
        <v>0</v>
      </c>
      <c r="G19" s="16">
        <v>0</v>
      </c>
      <c r="H19" s="16">
        <v>30346.99</v>
      </c>
      <c r="I19" s="16">
        <v>0</v>
      </c>
      <c r="J19" s="16">
        <v>158791.14000000001</v>
      </c>
      <c r="K19" s="16">
        <v>0</v>
      </c>
      <c r="L19" s="16">
        <v>0</v>
      </c>
      <c r="M19" s="16">
        <v>0</v>
      </c>
      <c r="N19" s="16"/>
      <c r="O19" s="16">
        <v>0</v>
      </c>
      <c r="P19" s="16">
        <f t="shared" si="1"/>
        <v>189138.13</v>
      </c>
    </row>
    <row r="20" spans="1:16" x14ac:dyDescent="0.25">
      <c r="A20" s="6" t="s">
        <v>32</v>
      </c>
      <c r="B20" s="19">
        <v>11774000</v>
      </c>
      <c r="C20" s="16">
        <v>18605575</v>
      </c>
      <c r="D20" s="16">
        <v>384455.33</v>
      </c>
      <c r="E20" s="16">
        <v>528455.32999999996</v>
      </c>
      <c r="F20" s="16">
        <v>384455.33</v>
      </c>
      <c r="G20" s="16">
        <v>384455.33</v>
      </c>
      <c r="H20" s="16">
        <v>433455.33</v>
      </c>
      <c r="I20" s="16">
        <v>460423.73</v>
      </c>
      <c r="J20" s="16">
        <v>2289673.13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f>+D20+E20+F20+G20+H20+I20+J20+K20+L20+M20+N20+O20</f>
        <v>4865373.51</v>
      </c>
    </row>
    <row r="21" spans="1:16" x14ac:dyDescent="0.25">
      <c r="A21" s="6" t="s">
        <v>33</v>
      </c>
      <c r="B21" s="19">
        <v>7350000</v>
      </c>
      <c r="C21" s="16">
        <v>7350000</v>
      </c>
      <c r="D21" s="16">
        <v>0</v>
      </c>
      <c r="E21" s="16">
        <v>3509360.13</v>
      </c>
      <c r="F21" s="16">
        <v>65114.559999999998</v>
      </c>
      <c r="G21" s="16">
        <v>65114.559999999998</v>
      </c>
      <c r="H21" s="16">
        <v>73272.78</v>
      </c>
      <c r="I21" s="16">
        <v>78445.789999999994</v>
      </c>
      <c r="J21" s="16">
        <v>87956.27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f t="shared" si="1"/>
        <v>3879264.09</v>
      </c>
    </row>
    <row r="22" spans="1:16" ht="30" x14ac:dyDescent="0.25">
      <c r="A22" s="6" t="s">
        <v>34</v>
      </c>
      <c r="B22" s="19">
        <v>4829989</v>
      </c>
      <c r="C22" s="16">
        <v>10828664</v>
      </c>
      <c r="D22" s="16">
        <v>0</v>
      </c>
      <c r="E22" s="16">
        <v>0</v>
      </c>
      <c r="F22" s="16">
        <v>1188302.44</v>
      </c>
      <c r="G22" s="16">
        <v>148779.46</v>
      </c>
      <c r="H22" s="16">
        <v>64766.400000000001</v>
      </c>
      <c r="I22" s="16">
        <v>1333019.45</v>
      </c>
      <c r="J22" s="16">
        <v>358044.24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f t="shared" si="1"/>
        <v>3092911.99</v>
      </c>
    </row>
    <row r="23" spans="1:16" ht="14.25" customHeight="1" x14ac:dyDescent="0.25">
      <c r="A23" s="6" t="s">
        <v>35</v>
      </c>
      <c r="B23" s="19">
        <v>26376213</v>
      </c>
      <c r="C23" s="16">
        <v>49180435</v>
      </c>
      <c r="D23" s="16">
        <v>0</v>
      </c>
      <c r="E23" s="16">
        <v>0</v>
      </c>
      <c r="F23" s="16">
        <v>1293081.3400000001</v>
      </c>
      <c r="G23" s="16">
        <v>2946518.17</v>
      </c>
      <c r="H23" s="16">
        <v>400640</v>
      </c>
      <c r="I23" s="16">
        <v>862679.92</v>
      </c>
      <c r="J23" s="16">
        <v>1706039.23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f t="shared" si="1"/>
        <v>7208958.6600000001</v>
      </c>
    </row>
    <row r="24" spans="1:16" ht="14.25" customHeight="1" x14ac:dyDescent="0.25">
      <c r="A24" s="6" t="s">
        <v>36</v>
      </c>
      <c r="B24" s="19">
        <v>2500000</v>
      </c>
      <c r="C24" s="16">
        <v>5000000</v>
      </c>
      <c r="D24" s="16">
        <v>0</v>
      </c>
      <c r="E24" s="16">
        <v>0</v>
      </c>
      <c r="F24" s="16">
        <v>0</v>
      </c>
      <c r="G24" s="16">
        <v>140100.73000000001</v>
      </c>
      <c r="H24" s="16">
        <v>0</v>
      </c>
      <c r="I24" s="16">
        <v>0</v>
      </c>
      <c r="J24" s="16">
        <v>81325.600000000006</v>
      </c>
      <c r="K24" s="16"/>
      <c r="L24" s="16">
        <v>0</v>
      </c>
      <c r="M24" s="16">
        <v>0</v>
      </c>
      <c r="N24" s="16">
        <v>0</v>
      </c>
      <c r="O24" s="16">
        <v>0</v>
      </c>
      <c r="P24" s="16">
        <f t="shared" si="1"/>
        <v>221426.33000000002</v>
      </c>
    </row>
    <row r="25" spans="1:16" x14ac:dyDescent="0.25">
      <c r="A25" s="4" t="s">
        <v>37</v>
      </c>
      <c r="B25" s="20">
        <f>SUM(B26:B34)</f>
        <v>28436000</v>
      </c>
      <c r="C25" s="20">
        <f>SUM(C26:C34)</f>
        <v>40098286.579999998</v>
      </c>
      <c r="D25" s="16">
        <f>+D26+D27+D28+D29+D30+D31+D32+D33+D34</f>
        <v>0</v>
      </c>
      <c r="E25" s="18">
        <f t="shared" ref="E25:O25" si="3">+E26+E27+E28+E29+E30+E31+E32+E33+E34</f>
        <v>236000</v>
      </c>
      <c r="F25" s="18">
        <f t="shared" si="3"/>
        <v>601033.37</v>
      </c>
      <c r="G25" s="18">
        <f t="shared" si="3"/>
        <v>3804181.62</v>
      </c>
      <c r="H25" s="18">
        <f t="shared" si="3"/>
        <v>1459828.33</v>
      </c>
      <c r="I25" s="18">
        <f t="shared" si="3"/>
        <v>1583489.8900000001</v>
      </c>
      <c r="J25" s="18">
        <f t="shared" si="3"/>
        <v>1246060.3500000001</v>
      </c>
      <c r="K25" s="18">
        <f t="shared" si="3"/>
        <v>0</v>
      </c>
      <c r="L25" s="18">
        <f t="shared" si="3"/>
        <v>0</v>
      </c>
      <c r="M25" s="18">
        <f t="shared" si="3"/>
        <v>0</v>
      </c>
      <c r="N25" s="18">
        <f t="shared" si="3"/>
        <v>0</v>
      </c>
      <c r="O25" s="18">
        <f t="shared" si="3"/>
        <v>0</v>
      </c>
      <c r="P25" s="18">
        <f t="shared" si="1"/>
        <v>8930593.5600000005</v>
      </c>
    </row>
    <row r="26" spans="1:16" x14ac:dyDescent="0.25">
      <c r="A26" s="6" t="s">
        <v>38</v>
      </c>
      <c r="B26" s="19">
        <v>650000</v>
      </c>
      <c r="C26" s="16">
        <v>1126142.98</v>
      </c>
      <c r="D26" s="16">
        <v>0</v>
      </c>
      <c r="E26" s="16">
        <v>0</v>
      </c>
      <c r="F26" s="16">
        <v>90660.59</v>
      </c>
      <c r="G26" s="16">
        <v>226060.82</v>
      </c>
      <c r="H26" s="16">
        <v>0</v>
      </c>
      <c r="I26" s="16">
        <v>31675</v>
      </c>
      <c r="J26" s="16">
        <v>114873.8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f t="shared" si="1"/>
        <v>463270.21</v>
      </c>
    </row>
    <row r="27" spans="1:16" x14ac:dyDescent="0.25">
      <c r="A27" s="6" t="s">
        <v>39</v>
      </c>
      <c r="B27" s="19">
        <v>1450000</v>
      </c>
      <c r="C27" s="16">
        <v>1466166</v>
      </c>
      <c r="D27" s="16">
        <v>0</v>
      </c>
      <c r="E27" s="16">
        <v>0</v>
      </c>
      <c r="F27" s="16">
        <v>40710</v>
      </c>
      <c r="G27" s="16">
        <v>0</v>
      </c>
      <c r="H27" s="16">
        <v>0</v>
      </c>
      <c r="I27" s="16">
        <v>87328.85</v>
      </c>
      <c r="J27" s="16">
        <v>285690.98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f t="shared" si="1"/>
        <v>413729.82999999996</v>
      </c>
    </row>
    <row r="28" spans="1:16" x14ac:dyDescent="0.25">
      <c r="A28" s="6" t="s">
        <v>40</v>
      </c>
      <c r="B28" s="19">
        <v>4430000</v>
      </c>
      <c r="C28" s="16">
        <v>4637975</v>
      </c>
      <c r="D28" s="16">
        <v>0</v>
      </c>
      <c r="E28" s="16">
        <v>236000</v>
      </c>
      <c r="F28" s="16">
        <v>207975</v>
      </c>
      <c r="G28" s="16">
        <v>158681.15</v>
      </c>
      <c r="H28" s="16">
        <v>344796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f t="shared" si="1"/>
        <v>947452.15</v>
      </c>
    </row>
    <row r="29" spans="1:16" x14ac:dyDescent="0.25">
      <c r="A29" s="6" t="s">
        <v>41</v>
      </c>
      <c r="B29" s="19">
        <v>100000</v>
      </c>
      <c r="C29" s="16">
        <v>180550</v>
      </c>
      <c r="D29" s="16">
        <v>0</v>
      </c>
      <c r="E29" s="16">
        <v>0</v>
      </c>
      <c r="F29" s="16">
        <v>0</v>
      </c>
      <c r="G29" s="16">
        <v>78950</v>
      </c>
      <c r="H29" s="16">
        <v>0</v>
      </c>
      <c r="I29" s="16">
        <v>0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/>
      <c r="P29" s="16">
        <f t="shared" si="1"/>
        <v>78950</v>
      </c>
    </row>
    <row r="30" spans="1:16" x14ac:dyDescent="0.25">
      <c r="A30" s="6" t="s">
        <v>42</v>
      </c>
      <c r="B30" s="19">
        <v>860000</v>
      </c>
      <c r="C30" s="16">
        <v>860000</v>
      </c>
      <c r="D30" s="16">
        <v>0</v>
      </c>
      <c r="E30" s="16">
        <v>0</v>
      </c>
      <c r="F30" s="16">
        <v>0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f t="shared" si="1"/>
        <v>0</v>
      </c>
    </row>
    <row r="31" spans="1:16" x14ac:dyDescent="0.25">
      <c r="A31" s="6" t="s">
        <v>43</v>
      </c>
      <c r="B31" s="19">
        <v>420000</v>
      </c>
      <c r="C31" s="16">
        <v>420000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63142.27</v>
      </c>
      <c r="J31" s="16">
        <v>4931.22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f t="shared" si="1"/>
        <v>68073.489999999991</v>
      </c>
    </row>
    <row r="32" spans="1:16" ht="21.75" customHeight="1" x14ac:dyDescent="0.25">
      <c r="A32" s="28" t="s">
        <v>44</v>
      </c>
      <c r="B32" s="27">
        <v>11211000</v>
      </c>
      <c r="C32" s="16">
        <v>11296372</v>
      </c>
      <c r="D32" s="16">
        <v>0</v>
      </c>
      <c r="E32" s="16">
        <v>0</v>
      </c>
      <c r="F32" s="16">
        <v>106611.9</v>
      </c>
      <c r="G32" s="16">
        <v>1250000</v>
      </c>
      <c r="H32" s="16">
        <v>1000000</v>
      </c>
      <c r="I32" s="16">
        <v>1000000</v>
      </c>
      <c r="J32" s="16">
        <v>233545.60000000001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f t="shared" si="1"/>
        <v>3590157.5</v>
      </c>
    </row>
    <row r="33" spans="1:16" ht="31.5" customHeight="1" x14ac:dyDescent="0.25">
      <c r="A33" s="6" t="s">
        <v>45</v>
      </c>
      <c r="B33" s="19">
        <v>0</v>
      </c>
      <c r="C33" s="16">
        <v>0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/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f t="shared" si="1"/>
        <v>0</v>
      </c>
    </row>
    <row r="34" spans="1:16" x14ac:dyDescent="0.25">
      <c r="A34" s="6" t="s">
        <v>46</v>
      </c>
      <c r="B34" s="19">
        <v>9315000</v>
      </c>
      <c r="C34" s="16">
        <v>20111080.600000001</v>
      </c>
      <c r="D34" s="16">
        <v>0</v>
      </c>
      <c r="E34" s="16">
        <v>0</v>
      </c>
      <c r="F34" s="16">
        <v>155075.88</v>
      </c>
      <c r="G34" s="16">
        <v>2090489.65</v>
      </c>
      <c r="H34" s="16">
        <v>115032.33</v>
      </c>
      <c r="I34" s="16">
        <v>401343.77</v>
      </c>
      <c r="J34" s="16">
        <v>607018.75</v>
      </c>
      <c r="K34" s="16">
        <v>0</v>
      </c>
      <c r="L34" s="16">
        <v>0</v>
      </c>
      <c r="M34" s="16">
        <v>0</v>
      </c>
      <c r="N34" s="16"/>
      <c r="O34" s="16">
        <v>0</v>
      </c>
      <c r="P34" s="16">
        <f t="shared" si="1"/>
        <v>3368960.38</v>
      </c>
    </row>
    <row r="35" spans="1:16" ht="15.75" customHeight="1" x14ac:dyDescent="0.25">
      <c r="A35" s="4" t="s">
        <v>47</v>
      </c>
      <c r="B35" s="20">
        <f>SUM(B36:B42)</f>
        <v>3180000</v>
      </c>
      <c r="C35" s="20">
        <f>SUM(C36:C42)</f>
        <v>3180000</v>
      </c>
      <c r="D35" s="18">
        <f>+D36+D37+D38+D39+D40+D41+D42</f>
        <v>0</v>
      </c>
      <c r="E35" s="18">
        <f t="shared" ref="E35:O35" si="4">+E36+E37+E38+E39+E40+E41+E42</f>
        <v>162031.54</v>
      </c>
      <c r="F35" s="18">
        <f t="shared" si="4"/>
        <v>0</v>
      </c>
      <c r="G35" s="16">
        <f t="shared" si="4"/>
        <v>0</v>
      </c>
      <c r="H35" s="18">
        <f t="shared" si="4"/>
        <v>0</v>
      </c>
      <c r="I35" s="18">
        <f t="shared" si="4"/>
        <v>2111580.3199999998</v>
      </c>
      <c r="J35" s="18">
        <f t="shared" si="4"/>
        <v>413952.22</v>
      </c>
      <c r="K35" s="18">
        <f t="shared" si="4"/>
        <v>0</v>
      </c>
      <c r="L35" s="18">
        <f t="shared" si="4"/>
        <v>0</v>
      </c>
      <c r="M35" s="18">
        <f t="shared" si="4"/>
        <v>0</v>
      </c>
      <c r="N35" s="16">
        <v>0</v>
      </c>
      <c r="O35" s="18">
        <f t="shared" si="4"/>
        <v>0</v>
      </c>
      <c r="P35" s="18">
        <f>+D35+E35+F35+G35+H35+I35+J35+K35+L35+M35+N35+O35</f>
        <v>2687564.08</v>
      </c>
    </row>
    <row r="36" spans="1:16" x14ac:dyDescent="0.25">
      <c r="A36" s="6" t="s">
        <v>48</v>
      </c>
      <c r="B36" s="19">
        <v>180000</v>
      </c>
      <c r="C36" s="16">
        <v>180000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210875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f t="shared" si="1"/>
        <v>210875</v>
      </c>
    </row>
    <row r="37" spans="1:16" ht="30" x14ac:dyDescent="0.25">
      <c r="A37" s="6" t="s">
        <v>49</v>
      </c>
      <c r="B37" s="19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16">
        <v>0</v>
      </c>
      <c r="P37" s="16">
        <f t="shared" si="1"/>
        <v>0</v>
      </c>
    </row>
    <row r="38" spans="1:16" ht="30" x14ac:dyDescent="0.25">
      <c r="A38" s="6" t="s">
        <v>50</v>
      </c>
      <c r="B38" s="19">
        <v>0</v>
      </c>
      <c r="C38" s="16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f t="shared" si="1"/>
        <v>0</v>
      </c>
    </row>
    <row r="39" spans="1:16" ht="30" x14ac:dyDescent="0.25">
      <c r="A39" s="6" t="s">
        <v>51</v>
      </c>
      <c r="B39" s="19">
        <v>0</v>
      </c>
      <c r="C39" s="16">
        <v>0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f t="shared" si="1"/>
        <v>0</v>
      </c>
    </row>
    <row r="40" spans="1:16" ht="30" x14ac:dyDescent="0.25">
      <c r="A40" s="6" t="s">
        <v>52</v>
      </c>
      <c r="B40" s="19">
        <v>0</v>
      </c>
      <c r="C40" s="16">
        <v>0</v>
      </c>
      <c r="D40" s="16">
        <v>0</v>
      </c>
      <c r="E40" s="16">
        <v>0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f t="shared" si="1"/>
        <v>0</v>
      </c>
    </row>
    <row r="41" spans="1:16" x14ac:dyDescent="0.25">
      <c r="A41" s="6" t="s">
        <v>53</v>
      </c>
      <c r="B41" s="19">
        <v>3000000</v>
      </c>
      <c r="C41" s="16">
        <v>3000000</v>
      </c>
      <c r="D41" s="16">
        <v>0</v>
      </c>
      <c r="E41" s="16">
        <v>162031.54</v>
      </c>
      <c r="F41" s="16"/>
      <c r="G41" s="16">
        <v>0</v>
      </c>
      <c r="H41" s="16">
        <v>0</v>
      </c>
      <c r="I41" s="16">
        <v>2111580.3199999998</v>
      </c>
      <c r="J41" s="16">
        <v>203077.22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f t="shared" si="1"/>
        <v>2476689.08</v>
      </c>
    </row>
    <row r="42" spans="1:16" ht="30" x14ac:dyDescent="0.25">
      <c r="A42" s="6" t="s">
        <v>54</v>
      </c>
      <c r="B42" s="19">
        <v>0</v>
      </c>
      <c r="C42" s="16">
        <v>0</v>
      </c>
      <c r="D42" s="16">
        <v>0</v>
      </c>
      <c r="E42" s="16">
        <v>0</v>
      </c>
      <c r="F42" s="16">
        <v>0</v>
      </c>
      <c r="G42" s="16">
        <v>0</v>
      </c>
      <c r="H42" s="16">
        <v>0</v>
      </c>
      <c r="I42" s="16">
        <v>0</v>
      </c>
      <c r="J42" s="16">
        <v>0</v>
      </c>
      <c r="K42" s="16"/>
      <c r="L42" s="16">
        <v>0</v>
      </c>
      <c r="M42" s="16"/>
      <c r="N42" s="16">
        <v>0</v>
      </c>
      <c r="O42" s="16">
        <v>0</v>
      </c>
      <c r="P42" s="16">
        <f t="shared" si="1"/>
        <v>0</v>
      </c>
    </row>
    <row r="43" spans="1:16" x14ac:dyDescent="0.25">
      <c r="A43" s="4" t="s">
        <v>55</v>
      </c>
      <c r="B43" s="19">
        <f>+B44+B45+B46+B47+B48+B49+B50</f>
        <v>0</v>
      </c>
      <c r="C43" s="19">
        <f>+C44+C45+C46+C47+C48+C49+C50</f>
        <v>0</v>
      </c>
      <c r="D43" s="19">
        <f t="shared" ref="D43:O43" si="5">+D44+D45+D46+D47+D48+D49+D50</f>
        <v>0</v>
      </c>
      <c r="E43" s="19">
        <f t="shared" si="5"/>
        <v>0</v>
      </c>
      <c r="F43" s="19">
        <f t="shared" si="5"/>
        <v>0</v>
      </c>
      <c r="G43" s="19">
        <f t="shared" si="5"/>
        <v>0</v>
      </c>
      <c r="H43" s="19">
        <f t="shared" si="5"/>
        <v>0</v>
      </c>
      <c r="I43" s="19">
        <f t="shared" si="5"/>
        <v>0</v>
      </c>
      <c r="J43" s="19">
        <f t="shared" si="5"/>
        <v>0</v>
      </c>
      <c r="K43" s="19">
        <f t="shared" si="5"/>
        <v>0</v>
      </c>
      <c r="L43" s="19">
        <f t="shared" si="5"/>
        <v>0</v>
      </c>
      <c r="M43" s="19">
        <f t="shared" si="5"/>
        <v>0</v>
      </c>
      <c r="N43" s="19">
        <f t="shared" si="5"/>
        <v>0</v>
      </c>
      <c r="O43" s="19">
        <f t="shared" si="5"/>
        <v>0</v>
      </c>
      <c r="P43" s="16">
        <f t="shared" si="1"/>
        <v>0</v>
      </c>
    </row>
    <row r="44" spans="1:16" x14ac:dyDescent="0.25">
      <c r="A44" s="6" t="s">
        <v>56</v>
      </c>
      <c r="B44" s="19">
        <v>0</v>
      </c>
      <c r="C44" s="16"/>
      <c r="D44" s="16">
        <v>0</v>
      </c>
      <c r="E44" s="16">
        <v>0</v>
      </c>
      <c r="F44" s="16">
        <v>0</v>
      </c>
      <c r="G44" s="16"/>
      <c r="H44" s="16">
        <v>0</v>
      </c>
      <c r="I44" s="16">
        <v>0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f t="shared" si="1"/>
        <v>0</v>
      </c>
    </row>
    <row r="45" spans="1:16" ht="30" x14ac:dyDescent="0.25">
      <c r="A45" s="6" t="s">
        <v>57</v>
      </c>
      <c r="B45" s="19">
        <v>0</v>
      </c>
      <c r="C45" s="16">
        <v>0</v>
      </c>
      <c r="D45" s="16">
        <v>0</v>
      </c>
      <c r="E45" s="16">
        <v>0</v>
      </c>
      <c r="F45" s="16">
        <v>0</v>
      </c>
      <c r="G45" s="16">
        <v>0</v>
      </c>
      <c r="H45" s="16">
        <v>0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f t="shared" si="1"/>
        <v>0</v>
      </c>
    </row>
    <row r="46" spans="1:16" ht="30" x14ac:dyDescent="0.25">
      <c r="A46" s="6" t="s">
        <v>58</v>
      </c>
      <c r="B46" s="19">
        <v>0</v>
      </c>
      <c r="C46" s="16">
        <v>0</v>
      </c>
      <c r="D46" s="16">
        <v>0</v>
      </c>
      <c r="E46" s="16">
        <v>0</v>
      </c>
      <c r="F46" s="16">
        <v>0</v>
      </c>
      <c r="G46" s="16">
        <v>0</v>
      </c>
      <c r="H46" s="16">
        <v>0</v>
      </c>
      <c r="I46" s="16">
        <v>0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f t="shared" si="1"/>
        <v>0</v>
      </c>
    </row>
    <row r="47" spans="1:16" ht="30" x14ac:dyDescent="0.25">
      <c r="A47" s="6" t="s">
        <v>59</v>
      </c>
      <c r="B47" s="19">
        <v>0</v>
      </c>
      <c r="C47" s="16">
        <v>0</v>
      </c>
      <c r="D47" s="16">
        <v>0</v>
      </c>
      <c r="E47" s="16">
        <v>0</v>
      </c>
      <c r="F47" s="16">
        <v>0</v>
      </c>
      <c r="G47" s="16">
        <v>0</v>
      </c>
      <c r="H47" s="16">
        <v>0</v>
      </c>
      <c r="I47" s="16">
        <v>0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f t="shared" si="1"/>
        <v>0</v>
      </c>
    </row>
    <row r="48" spans="1:16" ht="30" x14ac:dyDescent="0.25">
      <c r="A48" s="6" t="s">
        <v>60</v>
      </c>
      <c r="B48" s="19">
        <v>0</v>
      </c>
      <c r="C48" s="16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f t="shared" si="1"/>
        <v>0</v>
      </c>
    </row>
    <row r="49" spans="1:16" x14ac:dyDescent="0.25">
      <c r="A49" s="6" t="s">
        <v>61</v>
      </c>
      <c r="B49" s="19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6">
        <v>0</v>
      </c>
      <c r="P49" s="16">
        <f t="shared" si="1"/>
        <v>0</v>
      </c>
    </row>
    <row r="50" spans="1:16" ht="30" x14ac:dyDescent="0.25">
      <c r="A50" s="6" t="s">
        <v>62</v>
      </c>
      <c r="B50" s="19">
        <v>0</v>
      </c>
      <c r="C50" s="16">
        <v>0</v>
      </c>
      <c r="D50" s="16">
        <v>0</v>
      </c>
      <c r="E50" s="16">
        <v>0</v>
      </c>
      <c r="F50" s="16">
        <v>0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f t="shared" si="1"/>
        <v>0</v>
      </c>
    </row>
    <row r="51" spans="1:16" x14ac:dyDescent="0.25">
      <c r="A51" s="4" t="s">
        <v>63</v>
      </c>
      <c r="B51" s="20">
        <f>SUM(B52:B60)</f>
        <v>13500000</v>
      </c>
      <c r="C51" s="20">
        <f>SUM(C52:C60)</f>
        <v>26761100</v>
      </c>
      <c r="D51" s="16">
        <f>+D52+D53+D54+D55+D56+D57+D58+D59+D60</f>
        <v>0</v>
      </c>
      <c r="E51" s="18">
        <f t="shared" ref="E51:O51" si="6">+E52+E53+E54+E55+E56+E57+E58+E59+E60</f>
        <v>0</v>
      </c>
      <c r="F51" s="18">
        <f t="shared" si="6"/>
        <v>442500</v>
      </c>
      <c r="G51" s="18">
        <f t="shared" si="6"/>
        <v>1540284.76</v>
      </c>
      <c r="H51" s="18">
        <f t="shared" si="6"/>
        <v>222741.84</v>
      </c>
      <c r="I51" s="18">
        <f t="shared" si="6"/>
        <v>862715.70000000007</v>
      </c>
      <c r="J51" s="18">
        <f t="shared" si="6"/>
        <v>74670.399999999994</v>
      </c>
      <c r="K51" s="18">
        <f t="shared" si="6"/>
        <v>0</v>
      </c>
      <c r="L51" s="18">
        <f t="shared" si="6"/>
        <v>0</v>
      </c>
      <c r="M51" s="18">
        <f t="shared" si="6"/>
        <v>0</v>
      </c>
      <c r="N51" s="18">
        <f t="shared" si="6"/>
        <v>0</v>
      </c>
      <c r="O51" s="18">
        <f t="shared" si="6"/>
        <v>0</v>
      </c>
      <c r="P51" s="18">
        <f t="shared" si="1"/>
        <v>3142912.7</v>
      </c>
    </row>
    <row r="52" spans="1:16" x14ac:dyDescent="0.25">
      <c r="A52" s="6" t="s">
        <v>64</v>
      </c>
      <c r="B52" s="19">
        <v>4800000</v>
      </c>
      <c r="C52" s="16">
        <v>7118600</v>
      </c>
      <c r="D52" s="16">
        <v>0</v>
      </c>
      <c r="E52" s="16">
        <v>0</v>
      </c>
      <c r="F52" s="16">
        <v>0</v>
      </c>
      <c r="G52" s="16">
        <v>1540284.76</v>
      </c>
      <c r="H52" s="16">
        <v>92461.84</v>
      </c>
      <c r="I52" s="16">
        <v>689839.8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f t="shared" si="1"/>
        <v>2322586.4000000004</v>
      </c>
    </row>
    <row r="53" spans="1:16" ht="16.5" customHeight="1" x14ac:dyDescent="0.25">
      <c r="A53" s="6" t="s">
        <v>65</v>
      </c>
      <c r="B53" s="19">
        <v>0</v>
      </c>
      <c r="C53" s="16">
        <v>0</v>
      </c>
      <c r="D53" s="16">
        <v>0</v>
      </c>
      <c r="E53" s="16">
        <v>0</v>
      </c>
      <c r="F53" s="16">
        <v>0</v>
      </c>
      <c r="G53" s="16">
        <v>0</v>
      </c>
      <c r="H53" s="16">
        <v>0</v>
      </c>
      <c r="I53" s="16">
        <v>0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f t="shared" si="1"/>
        <v>0</v>
      </c>
    </row>
    <row r="54" spans="1:16" ht="15" customHeight="1" x14ac:dyDescent="0.25">
      <c r="A54" s="6" t="s">
        <v>66</v>
      </c>
      <c r="B54" s="19">
        <v>0</v>
      </c>
      <c r="C54" s="16">
        <v>0</v>
      </c>
      <c r="D54" s="16">
        <v>0</v>
      </c>
      <c r="E54" s="16">
        <v>0</v>
      </c>
      <c r="F54" s="16">
        <v>0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f t="shared" si="1"/>
        <v>0</v>
      </c>
    </row>
    <row r="55" spans="1:16" x14ac:dyDescent="0.25">
      <c r="A55" s="6" t="s">
        <v>67</v>
      </c>
      <c r="B55" s="19">
        <v>0</v>
      </c>
      <c r="C55" s="16">
        <v>10500000</v>
      </c>
      <c r="D55" s="16">
        <v>0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f t="shared" si="1"/>
        <v>0</v>
      </c>
    </row>
    <row r="56" spans="1:16" ht="20.25" customHeight="1" x14ac:dyDescent="0.25">
      <c r="A56" s="6" t="s">
        <v>68</v>
      </c>
      <c r="B56" s="19">
        <v>8000000</v>
      </c>
      <c r="C56" s="16">
        <v>8000000</v>
      </c>
      <c r="D56" s="16">
        <v>0</v>
      </c>
      <c r="E56" s="16">
        <v>0</v>
      </c>
      <c r="F56" s="16">
        <v>0</v>
      </c>
      <c r="G56" s="16">
        <v>0</v>
      </c>
      <c r="H56" s="16">
        <v>130280</v>
      </c>
      <c r="I56" s="16">
        <v>172875.9</v>
      </c>
      <c r="J56" s="16">
        <v>74670.399999999994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f t="shared" si="1"/>
        <v>377826.30000000005</v>
      </c>
    </row>
    <row r="57" spans="1:16" ht="15.75" customHeight="1" x14ac:dyDescent="0.25">
      <c r="A57" s="6" t="s">
        <v>69</v>
      </c>
      <c r="B57" s="19">
        <v>0</v>
      </c>
      <c r="C57" s="16">
        <v>442500</v>
      </c>
      <c r="D57" s="16">
        <v>0</v>
      </c>
      <c r="E57" s="16">
        <v>0</v>
      </c>
      <c r="F57" s="16">
        <v>442500</v>
      </c>
      <c r="G57" s="16">
        <v>0</v>
      </c>
      <c r="H57" s="16">
        <v>0</v>
      </c>
      <c r="I57" s="16">
        <v>0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f t="shared" si="1"/>
        <v>442500</v>
      </c>
    </row>
    <row r="58" spans="1:16" ht="17.25" customHeight="1" x14ac:dyDescent="0.25">
      <c r="A58" s="6" t="s">
        <v>70</v>
      </c>
      <c r="B58" s="19">
        <v>0</v>
      </c>
      <c r="C58" s="16">
        <v>0</v>
      </c>
      <c r="D58" s="16">
        <v>0</v>
      </c>
      <c r="E58" s="16">
        <v>0</v>
      </c>
      <c r="F58" s="16">
        <v>0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f t="shared" si="1"/>
        <v>0</v>
      </c>
    </row>
    <row r="59" spans="1:16" x14ac:dyDescent="0.25">
      <c r="A59" s="6" t="s">
        <v>71</v>
      </c>
      <c r="B59" s="19">
        <v>700000</v>
      </c>
      <c r="C59" s="16">
        <v>700000</v>
      </c>
      <c r="D59" s="16">
        <v>0</v>
      </c>
      <c r="E59" s="16">
        <v>0</v>
      </c>
      <c r="F59" s="16">
        <v>0</v>
      </c>
      <c r="G59" s="16">
        <v>0</v>
      </c>
      <c r="H59" s="16"/>
      <c r="I59" s="16">
        <v>0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f t="shared" si="1"/>
        <v>0</v>
      </c>
    </row>
    <row r="60" spans="1:16" ht="30" x14ac:dyDescent="0.25">
      <c r="A60" s="6" t="s">
        <v>72</v>
      </c>
      <c r="B60" s="19">
        <v>0</v>
      </c>
      <c r="C60" s="16">
        <v>0</v>
      </c>
      <c r="D60" s="16">
        <v>0</v>
      </c>
      <c r="E60" s="16">
        <v>0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f t="shared" si="1"/>
        <v>0</v>
      </c>
    </row>
    <row r="61" spans="1:16" x14ac:dyDescent="0.25">
      <c r="A61" s="4" t="s">
        <v>73</v>
      </c>
      <c r="B61" s="20">
        <f>+B62+B63+B64+B65</f>
        <v>0</v>
      </c>
      <c r="C61" s="20">
        <f>+C62+C63+C64+C65</f>
        <v>0</v>
      </c>
      <c r="D61" s="16">
        <f>+D62+D63+D64+D65</f>
        <v>0</v>
      </c>
      <c r="E61" s="16">
        <f t="shared" ref="E61:O61" si="7">+E62+E63+E64+E65</f>
        <v>0</v>
      </c>
      <c r="F61" s="16">
        <f t="shared" si="7"/>
        <v>0</v>
      </c>
      <c r="G61" s="16">
        <f t="shared" si="7"/>
        <v>0</v>
      </c>
      <c r="H61" s="16">
        <f t="shared" si="7"/>
        <v>0</v>
      </c>
      <c r="I61" s="16">
        <f t="shared" si="7"/>
        <v>0</v>
      </c>
      <c r="J61" s="16">
        <f t="shared" si="7"/>
        <v>0</v>
      </c>
      <c r="K61" s="16">
        <f t="shared" si="7"/>
        <v>0</v>
      </c>
      <c r="L61" s="16">
        <f t="shared" si="7"/>
        <v>0</v>
      </c>
      <c r="M61" s="16">
        <f t="shared" si="7"/>
        <v>0</v>
      </c>
      <c r="N61" s="16">
        <f t="shared" si="7"/>
        <v>0</v>
      </c>
      <c r="O61" s="18">
        <f t="shared" si="7"/>
        <v>0</v>
      </c>
      <c r="P61" s="16">
        <f t="shared" si="1"/>
        <v>0</v>
      </c>
    </row>
    <row r="62" spans="1:16" x14ac:dyDescent="0.25">
      <c r="A62" s="6" t="s">
        <v>74</v>
      </c>
      <c r="B62" s="19">
        <v>0</v>
      </c>
      <c r="C62" s="16">
        <v>0</v>
      </c>
      <c r="D62" s="16">
        <v>0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f t="shared" si="1"/>
        <v>0</v>
      </c>
    </row>
    <row r="63" spans="1:16" x14ac:dyDescent="0.25">
      <c r="A63" s="6" t="s">
        <v>75</v>
      </c>
      <c r="B63" s="19"/>
      <c r="C63" s="16"/>
      <c r="D63" s="16">
        <v>0</v>
      </c>
      <c r="E63" s="16">
        <v>0</v>
      </c>
      <c r="F63" s="16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6">
        <v>0</v>
      </c>
      <c r="P63" s="16">
        <f t="shared" si="1"/>
        <v>0</v>
      </c>
    </row>
    <row r="64" spans="1:16" x14ac:dyDescent="0.25">
      <c r="A64" s="6" t="s">
        <v>76</v>
      </c>
      <c r="B64" s="19">
        <v>0</v>
      </c>
      <c r="C64" s="16">
        <v>0</v>
      </c>
      <c r="D64" s="16">
        <v>0</v>
      </c>
      <c r="E64" s="16">
        <v>0</v>
      </c>
      <c r="F64" s="16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f t="shared" si="1"/>
        <v>0</v>
      </c>
    </row>
    <row r="65" spans="1:16" ht="30" x14ac:dyDescent="0.25">
      <c r="A65" s="6" t="s">
        <v>77</v>
      </c>
      <c r="B65" s="19">
        <v>0</v>
      </c>
      <c r="C65" s="16">
        <v>0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f t="shared" si="1"/>
        <v>0</v>
      </c>
    </row>
    <row r="66" spans="1:16" x14ac:dyDescent="0.25">
      <c r="A66" s="4" t="s">
        <v>78</v>
      </c>
      <c r="B66" s="19">
        <f>SUM(B67:B68)</f>
        <v>0</v>
      </c>
      <c r="C66" s="16">
        <v>0</v>
      </c>
      <c r="D66" s="16">
        <f>+D67+D68</f>
        <v>0</v>
      </c>
      <c r="E66" s="16">
        <f t="shared" ref="E66:O66" si="8">+E67+E68</f>
        <v>0</v>
      </c>
      <c r="F66" s="16">
        <f t="shared" si="8"/>
        <v>0</v>
      </c>
      <c r="G66" s="16">
        <f t="shared" si="8"/>
        <v>0</v>
      </c>
      <c r="H66" s="16">
        <f t="shared" si="8"/>
        <v>0</v>
      </c>
      <c r="I66" s="16">
        <f t="shared" si="8"/>
        <v>0</v>
      </c>
      <c r="J66" s="16">
        <f t="shared" si="8"/>
        <v>0</v>
      </c>
      <c r="K66" s="16">
        <f t="shared" si="8"/>
        <v>0</v>
      </c>
      <c r="L66" s="16">
        <f t="shared" si="8"/>
        <v>0</v>
      </c>
      <c r="M66" s="16">
        <f t="shared" si="8"/>
        <v>0</v>
      </c>
      <c r="N66" s="16">
        <f t="shared" si="8"/>
        <v>0</v>
      </c>
      <c r="O66" s="16">
        <f t="shared" si="8"/>
        <v>0</v>
      </c>
      <c r="P66" s="16">
        <f t="shared" si="1"/>
        <v>0</v>
      </c>
    </row>
    <row r="67" spans="1:16" x14ac:dyDescent="0.25">
      <c r="A67" s="6" t="s">
        <v>79</v>
      </c>
      <c r="B67" s="19">
        <v>0</v>
      </c>
      <c r="C67" s="16"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f t="shared" si="1"/>
        <v>0</v>
      </c>
    </row>
    <row r="68" spans="1:16" ht="30" x14ac:dyDescent="0.25">
      <c r="A68" s="6" t="s">
        <v>80</v>
      </c>
      <c r="B68" s="19">
        <v>0</v>
      </c>
      <c r="C68" s="16">
        <v>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f t="shared" si="1"/>
        <v>0</v>
      </c>
    </row>
    <row r="69" spans="1:16" x14ac:dyDescent="0.25">
      <c r="A69" s="4" t="s">
        <v>81</v>
      </c>
      <c r="B69" s="19">
        <f>SUM(B70:B72)</f>
        <v>0</v>
      </c>
      <c r="C69" s="19">
        <f>+C70</f>
        <v>0</v>
      </c>
      <c r="D69" s="16">
        <f>+D70+D71+D72</f>
        <v>0</v>
      </c>
      <c r="E69" s="16">
        <f t="shared" ref="E69:O69" si="9">+E70+E71+E72</f>
        <v>0</v>
      </c>
      <c r="F69" s="16">
        <f t="shared" si="9"/>
        <v>0</v>
      </c>
      <c r="G69" s="16">
        <f t="shared" si="9"/>
        <v>0</v>
      </c>
      <c r="H69" s="16">
        <f t="shared" si="9"/>
        <v>0</v>
      </c>
      <c r="I69" s="16">
        <f t="shared" si="9"/>
        <v>0</v>
      </c>
      <c r="J69" s="16">
        <f t="shared" si="9"/>
        <v>0</v>
      </c>
      <c r="K69" s="16">
        <f t="shared" si="9"/>
        <v>0</v>
      </c>
      <c r="L69" s="16">
        <f t="shared" si="9"/>
        <v>0</v>
      </c>
      <c r="M69" s="16">
        <f t="shared" si="9"/>
        <v>0</v>
      </c>
      <c r="N69" s="16">
        <f t="shared" si="9"/>
        <v>0</v>
      </c>
      <c r="O69" s="16">
        <f t="shared" si="9"/>
        <v>0</v>
      </c>
      <c r="P69" s="16">
        <f t="shared" si="1"/>
        <v>0</v>
      </c>
    </row>
    <row r="70" spans="1:16" x14ac:dyDescent="0.25">
      <c r="A70" s="6" t="s">
        <v>82</v>
      </c>
      <c r="B70" s="19">
        <v>0</v>
      </c>
      <c r="C70" s="16">
        <v>0</v>
      </c>
      <c r="D70" s="16">
        <v>0</v>
      </c>
      <c r="E70" s="16">
        <v>0</v>
      </c>
      <c r="F70" s="16">
        <v>0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f t="shared" si="1"/>
        <v>0</v>
      </c>
    </row>
    <row r="71" spans="1:16" x14ac:dyDescent="0.25">
      <c r="A71" s="6" t="s">
        <v>83</v>
      </c>
      <c r="B71" s="19">
        <v>0</v>
      </c>
      <c r="C71" s="16"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6">
        <f t="shared" si="1"/>
        <v>0</v>
      </c>
    </row>
    <row r="72" spans="1:16" ht="30" x14ac:dyDescent="0.25">
      <c r="A72" s="6" t="s">
        <v>84</v>
      </c>
      <c r="B72" s="19">
        <v>0</v>
      </c>
      <c r="C72" s="16">
        <v>0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f t="shared" si="1"/>
        <v>0</v>
      </c>
    </row>
    <row r="73" spans="1:16" x14ac:dyDescent="0.25">
      <c r="A73" s="7" t="s">
        <v>85</v>
      </c>
      <c r="B73" s="21">
        <f>+B9+B15+B25+B35+B51+B6+B61</f>
        <v>447091686</v>
      </c>
      <c r="C73" s="21">
        <f>+C9+C15+C25+C35+C5+C51+C61</f>
        <v>519439075.27999997</v>
      </c>
      <c r="D73" s="22">
        <f>+D69+D66+D61+D51+D43+D35+D25+D15+D9</f>
        <v>20746984.649999999</v>
      </c>
      <c r="E73" s="22">
        <f>+E69+E66+E61+E51+E43+E35+E25+E15+E9</f>
        <v>25681921.459999997</v>
      </c>
      <c r="F73" s="22">
        <f t="shared" ref="F73:O73" si="10">+F69+F66+F61+F51+F43+F35+F25+F15+F9</f>
        <v>25989096.150000002</v>
      </c>
      <c r="G73" s="22">
        <f t="shared" si="10"/>
        <v>34000493.790000007</v>
      </c>
      <c r="H73" s="22">
        <f t="shared" si="10"/>
        <v>36213377.949999996</v>
      </c>
      <c r="I73" s="22">
        <f t="shared" si="10"/>
        <v>32116157.673</v>
      </c>
      <c r="J73" s="22">
        <f t="shared" si="10"/>
        <v>28400676.869999997</v>
      </c>
      <c r="K73" s="22">
        <f t="shared" si="10"/>
        <v>0</v>
      </c>
      <c r="L73" s="22">
        <f t="shared" si="10"/>
        <v>0</v>
      </c>
      <c r="M73" s="22">
        <f t="shared" si="10"/>
        <v>0</v>
      </c>
      <c r="N73" s="22">
        <f t="shared" si="10"/>
        <v>0</v>
      </c>
      <c r="O73" s="22">
        <f t="shared" si="10"/>
        <v>0</v>
      </c>
      <c r="P73" s="22">
        <f t="shared" si="1"/>
        <v>203148708.54300001</v>
      </c>
    </row>
    <row r="74" spans="1:16" x14ac:dyDescent="0.25">
      <c r="A74" s="4" t="s">
        <v>86</v>
      </c>
      <c r="B74" s="20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>
        <f t="shared" ref="P74:P83" si="11">+D74+E74+F74+G74+H74+I74+J74+K74+L74+M74+N74+O74</f>
        <v>0</v>
      </c>
    </row>
    <row r="75" spans="1:16" x14ac:dyDescent="0.25">
      <c r="A75" s="4" t="s">
        <v>87</v>
      </c>
      <c r="B75" s="19">
        <v>0</v>
      </c>
      <c r="C75" s="16">
        <v>0</v>
      </c>
      <c r="D75" s="16">
        <f>+D76+D77</f>
        <v>0</v>
      </c>
      <c r="E75" s="16">
        <f t="shared" ref="E75:O75" si="12">+E76+E77</f>
        <v>0</v>
      </c>
      <c r="F75" s="16">
        <f t="shared" si="12"/>
        <v>0</v>
      </c>
      <c r="G75" s="16">
        <f t="shared" si="12"/>
        <v>0</v>
      </c>
      <c r="H75" s="16">
        <f t="shared" si="12"/>
        <v>0</v>
      </c>
      <c r="I75" s="16">
        <f t="shared" si="12"/>
        <v>0</v>
      </c>
      <c r="J75" s="16">
        <f t="shared" si="12"/>
        <v>0</v>
      </c>
      <c r="K75" s="16">
        <f t="shared" si="12"/>
        <v>0</v>
      </c>
      <c r="L75" s="16">
        <f t="shared" si="12"/>
        <v>0</v>
      </c>
      <c r="M75" s="16">
        <f t="shared" si="12"/>
        <v>0</v>
      </c>
      <c r="N75" s="16">
        <f t="shared" si="12"/>
        <v>0</v>
      </c>
      <c r="O75" s="16">
        <f t="shared" si="12"/>
        <v>0</v>
      </c>
      <c r="P75" s="16">
        <f t="shared" si="11"/>
        <v>0</v>
      </c>
    </row>
    <row r="76" spans="1:16" x14ac:dyDescent="0.25">
      <c r="A76" s="6" t="s">
        <v>88</v>
      </c>
      <c r="B76" s="19">
        <v>0</v>
      </c>
      <c r="C76" s="16">
        <v>0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6">
        <v>0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f t="shared" si="11"/>
        <v>0</v>
      </c>
    </row>
    <row r="77" spans="1:16" x14ac:dyDescent="0.25">
      <c r="A77" s="6" t="s">
        <v>89</v>
      </c>
      <c r="B77" s="19">
        <v>0</v>
      </c>
      <c r="C77" s="16">
        <v>0</v>
      </c>
      <c r="D77" s="16">
        <v>0</v>
      </c>
      <c r="E77" s="16">
        <v>0</v>
      </c>
      <c r="F77" s="16">
        <v>0</v>
      </c>
      <c r="G77" s="16">
        <v>0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>
        <v>0</v>
      </c>
      <c r="N77" s="16">
        <v>0</v>
      </c>
      <c r="O77" s="16">
        <v>0</v>
      </c>
      <c r="P77" s="16">
        <f t="shared" si="11"/>
        <v>0</v>
      </c>
    </row>
    <row r="78" spans="1:16" x14ac:dyDescent="0.25">
      <c r="A78" s="4" t="s">
        <v>90</v>
      </c>
      <c r="B78" s="19">
        <f>+B79</f>
        <v>0</v>
      </c>
      <c r="C78" s="19">
        <f>+C79</f>
        <v>0</v>
      </c>
      <c r="D78" s="16">
        <f>+D79+D80+D81+D82</f>
        <v>0</v>
      </c>
      <c r="E78" s="16">
        <f t="shared" ref="E78:O78" si="13">+E79+E80+E81+E82</f>
        <v>0</v>
      </c>
      <c r="F78" s="16">
        <f t="shared" si="13"/>
        <v>0</v>
      </c>
      <c r="G78" s="16">
        <f t="shared" si="13"/>
        <v>0</v>
      </c>
      <c r="H78" s="16">
        <f t="shared" si="13"/>
        <v>0</v>
      </c>
      <c r="I78" s="16">
        <f t="shared" si="13"/>
        <v>0</v>
      </c>
      <c r="J78" s="16">
        <f t="shared" si="13"/>
        <v>0</v>
      </c>
      <c r="K78" s="16">
        <f t="shared" si="13"/>
        <v>0</v>
      </c>
      <c r="L78" s="16">
        <f t="shared" si="13"/>
        <v>0</v>
      </c>
      <c r="M78" s="16">
        <f t="shared" si="13"/>
        <v>0</v>
      </c>
      <c r="N78" s="16">
        <f t="shared" si="13"/>
        <v>0</v>
      </c>
      <c r="O78" s="16">
        <f t="shared" si="13"/>
        <v>0</v>
      </c>
      <c r="P78" s="16">
        <f t="shared" si="11"/>
        <v>0</v>
      </c>
    </row>
    <row r="79" spans="1:16" x14ac:dyDescent="0.25">
      <c r="A79" s="6" t="s">
        <v>91</v>
      </c>
      <c r="B79" s="19">
        <v>0</v>
      </c>
      <c r="C79" s="16">
        <v>0</v>
      </c>
      <c r="D79" s="16">
        <v>0</v>
      </c>
      <c r="E79" s="16">
        <v>0</v>
      </c>
      <c r="F79" s="16">
        <v>0</v>
      </c>
      <c r="G79" s="16">
        <v>0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f t="shared" si="11"/>
        <v>0</v>
      </c>
    </row>
    <row r="80" spans="1:16" x14ac:dyDescent="0.25">
      <c r="A80" s="6" t="s">
        <v>92</v>
      </c>
      <c r="B80" s="19">
        <v>0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f t="shared" si="11"/>
        <v>0</v>
      </c>
    </row>
    <row r="81" spans="1:16" x14ac:dyDescent="0.25">
      <c r="A81" s="4" t="s">
        <v>93</v>
      </c>
      <c r="B81" s="20">
        <v>0</v>
      </c>
      <c r="C81" s="16">
        <v>0</v>
      </c>
      <c r="D81" s="16">
        <v>0</v>
      </c>
      <c r="E81" s="16">
        <v>0</v>
      </c>
      <c r="F81" s="16">
        <v>0</v>
      </c>
      <c r="G81" s="16">
        <v>0</v>
      </c>
      <c r="H81" s="16">
        <v>0</v>
      </c>
      <c r="I81" s="16">
        <v>0</v>
      </c>
      <c r="J81" s="16">
        <v>0</v>
      </c>
      <c r="K81" s="16">
        <v>0</v>
      </c>
      <c r="L81" s="16">
        <v>0</v>
      </c>
      <c r="M81" s="16">
        <v>0</v>
      </c>
      <c r="N81" s="16">
        <v>0</v>
      </c>
      <c r="O81" s="16">
        <v>0</v>
      </c>
      <c r="P81" s="16">
        <f t="shared" si="11"/>
        <v>0</v>
      </c>
    </row>
    <row r="82" spans="1:16" x14ac:dyDescent="0.25">
      <c r="A82" s="8" t="s">
        <v>94</v>
      </c>
      <c r="B82" s="19">
        <v>0</v>
      </c>
      <c r="C82" s="16">
        <v>0</v>
      </c>
      <c r="D82" s="16">
        <v>0</v>
      </c>
      <c r="E82" s="16">
        <v>0</v>
      </c>
      <c r="F82" s="16">
        <v>0</v>
      </c>
      <c r="G82" s="16">
        <v>0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6">
        <v>0</v>
      </c>
      <c r="N82" s="16">
        <v>0</v>
      </c>
      <c r="O82" s="16">
        <v>0</v>
      </c>
      <c r="P82" s="16">
        <f t="shared" si="11"/>
        <v>0</v>
      </c>
    </row>
    <row r="83" spans="1:16" ht="18.75" customHeight="1" x14ac:dyDescent="0.25">
      <c r="A83" s="7" t="s">
        <v>95</v>
      </c>
      <c r="B83" s="21">
        <f>+B78</f>
        <v>0</v>
      </c>
      <c r="C83" s="21">
        <f>+C78</f>
        <v>0</v>
      </c>
      <c r="D83" s="22">
        <f>+D75+D78</f>
        <v>0</v>
      </c>
      <c r="E83" s="22">
        <f t="shared" ref="E83:O83" si="14">+E75+E78</f>
        <v>0</v>
      </c>
      <c r="F83" s="22">
        <f t="shared" si="14"/>
        <v>0</v>
      </c>
      <c r="G83" s="22">
        <f t="shared" si="14"/>
        <v>0</v>
      </c>
      <c r="H83" s="22">
        <f t="shared" si="14"/>
        <v>0</v>
      </c>
      <c r="I83" s="22">
        <f t="shared" si="14"/>
        <v>0</v>
      </c>
      <c r="J83" s="22">
        <f t="shared" si="14"/>
        <v>0</v>
      </c>
      <c r="K83" s="22">
        <f t="shared" si="14"/>
        <v>0</v>
      </c>
      <c r="L83" s="22">
        <f t="shared" si="14"/>
        <v>0</v>
      </c>
      <c r="M83" s="22">
        <f t="shared" si="14"/>
        <v>0</v>
      </c>
      <c r="N83" s="22">
        <f t="shared" si="14"/>
        <v>0</v>
      </c>
      <c r="O83" s="22">
        <f t="shared" si="14"/>
        <v>0</v>
      </c>
      <c r="P83" s="23">
        <f t="shared" si="11"/>
        <v>0</v>
      </c>
    </row>
    <row r="84" spans="1:16" ht="24" customHeight="1" x14ac:dyDescent="0.25">
      <c r="A84" s="9" t="s">
        <v>96</v>
      </c>
      <c r="B84" s="24">
        <f>+B83+B73</f>
        <v>447091686</v>
      </c>
      <c r="C84" s="25">
        <f>+C83+C73</f>
        <v>519439075.27999997</v>
      </c>
      <c r="D84" s="26">
        <f t="shared" ref="D84:O84" si="15">+D73+D83</f>
        <v>20746984.649999999</v>
      </c>
      <c r="E84" s="26">
        <f t="shared" si="15"/>
        <v>25681921.459999997</v>
      </c>
      <c r="F84" s="26">
        <f t="shared" si="15"/>
        <v>25989096.150000002</v>
      </c>
      <c r="G84" s="26">
        <f t="shared" si="15"/>
        <v>34000493.790000007</v>
      </c>
      <c r="H84" s="26">
        <f t="shared" si="15"/>
        <v>36213377.949999996</v>
      </c>
      <c r="I84" s="26">
        <f t="shared" si="15"/>
        <v>32116157.673</v>
      </c>
      <c r="J84" s="26">
        <f t="shared" si="15"/>
        <v>28400676.869999997</v>
      </c>
      <c r="K84" s="26">
        <f t="shared" si="15"/>
        <v>0</v>
      </c>
      <c r="L84" s="26">
        <f t="shared" si="15"/>
        <v>0</v>
      </c>
      <c r="M84" s="26">
        <f t="shared" si="15"/>
        <v>0</v>
      </c>
      <c r="N84" s="26">
        <f t="shared" si="15"/>
        <v>0</v>
      </c>
      <c r="O84" s="26">
        <f t="shared" si="15"/>
        <v>0</v>
      </c>
      <c r="P84" s="26">
        <f>+D84+E84+F84+G84+H84+I84+J84+K84+L84+M84+N84+O84</f>
        <v>203148708.54300001</v>
      </c>
    </row>
    <row r="85" spans="1:16" x14ac:dyDescent="0.25"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</row>
    <row r="86" spans="1:16" ht="14.25" customHeight="1" x14ac:dyDescent="0.25">
      <c r="A86" s="11" t="s">
        <v>97</v>
      </c>
      <c r="B86" s="11"/>
      <c r="C86" s="11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</row>
    <row r="87" spans="1:16" ht="16.5" customHeight="1" x14ac:dyDescent="0.25">
      <c r="A87" s="12" t="s">
        <v>98</v>
      </c>
      <c r="B87" s="12"/>
      <c r="C87" s="12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</row>
    <row r="88" spans="1:16" ht="20.25" customHeight="1" x14ac:dyDescent="0.25">
      <c r="A88" s="12" t="s">
        <v>99</v>
      </c>
      <c r="B88" s="12"/>
      <c r="C88" s="12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</row>
    <row r="89" spans="1:16" ht="19.5" customHeight="1" x14ac:dyDescent="0.25">
      <c r="A89" s="12" t="s">
        <v>100</v>
      </c>
      <c r="B89" s="12"/>
      <c r="C89" s="12"/>
      <c r="N89" s="16"/>
    </row>
    <row r="90" spans="1:16" x14ac:dyDescent="0.25">
      <c r="A90" s="12" t="s">
        <v>103</v>
      </c>
      <c r="B90" s="12"/>
      <c r="C90" s="12"/>
      <c r="N90" s="16"/>
    </row>
    <row r="91" spans="1:16" x14ac:dyDescent="0.25">
      <c r="A91" s="12" t="s">
        <v>105</v>
      </c>
      <c r="D91" t="s">
        <v>101</v>
      </c>
      <c r="L91" t="s">
        <v>102</v>
      </c>
    </row>
    <row r="92" spans="1:16" x14ac:dyDescent="0.25">
      <c r="A92" t="s">
        <v>111</v>
      </c>
      <c r="B92" s="13"/>
      <c r="D92" s="14" t="s">
        <v>107</v>
      </c>
      <c r="L92" s="13" t="s">
        <v>104</v>
      </c>
    </row>
    <row r="93" spans="1:16" x14ac:dyDescent="0.25">
      <c r="A93" t="s">
        <v>112</v>
      </c>
      <c r="D93" t="s">
        <v>108</v>
      </c>
      <c r="L93" t="s">
        <v>109</v>
      </c>
    </row>
    <row r="94" spans="1:16" x14ac:dyDescent="0.25">
      <c r="B94" s="15"/>
      <c r="D94" s="15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b0f013df0514fd4dcbbf245082c35703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e71482f860f7ecd602a3dbf3fbfa39b9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cec35fc6-ea68-4905-9a99-83c92fc98e84"/>
    <ds:schemaRef ds:uri="http://schemas.microsoft.com/office/2006/documentManagement/types"/>
    <ds:schemaRef ds:uri="http://schemas.microsoft.com/office/infopath/2007/PartnerControls"/>
    <ds:schemaRef ds:uri="f6a10bed-ddb7-483e-bcb0-baf63d785da1"/>
    <ds:schemaRef ds:uri="http://purl.org/dc/dcmitype/"/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1A8E13A-8795-42B8-909B-9A08D0AB44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Rodilahla Casimiro</cp:lastModifiedBy>
  <cp:revision/>
  <cp:lastPrinted>2025-08-04T12:54:09Z</cp:lastPrinted>
  <dcterms:created xsi:type="dcterms:W3CDTF">2018-04-17T18:57:16Z</dcterms:created>
  <dcterms:modified xsi:type="dcterms:W3CDTF">2025-08-04T14:15:37Z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