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gil\Desktop\"/>
    </mc:Choice>
  </mc:AlternateContent>
  <bookViews>
    <workbookView xWindow="0" yWindow="0" windowWidth="28800" windowHeight="12300"/>
  </bookViews>
  <sheets>
    <sheet name="JUNIO 2025" sheetId="1" r:id="rId1"/>
  </sheets>
  <externalReferences>
    <externalReference r:id="rId2"/>
  </externalReferences>
  <definedNames>
    <definedName name="_xlnm._FilterDatabase" localSheetId="0" hidden="1">'JUNIO 2025'!$C$12:$G$603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37" i="1" l="1"/>
  <c r="G637" i="1" s="1"/>
  <c r="I637" i="1" s="1"/>
  <c r="H636" i="1"/>
  <c r="F636" i="1"/>
  <c r="E636" i="1"/>
  <c r="D636" i="1"/>
  <c r="G636" i="1" s="1"/>
  <c r="I636" i="1" s="1"/>
  <c r="K635" i="1"/>
  <c r="H635" i="1"/>
  <c r="H638" i="1" s="1"/>
  <c r="F635" i="1"/>
  <c r="E635" i="1"/>
  <c r="D635" i="1"/>
  <c r="D634" i="1"/>
  <c r="G634" i="1" s="1"/>
  <c r="I634" i="1" s="1"/>
  <c r="F632" i="1"/>
  <c r="E632" i="1"/>
  <c r="D632" i="1"/>
  <c r="H631" i="1"/>
  <c r="G631" i="1"/>
  <c r="F631" i="1"/>
  <c r="F638" i="1" s="1"/>
  <c r="F639" i="1" s="1"/>
  <c r="E631" i="1"/>
  <c r="D631" i="1"/>
  <c r="D638" i="1" s="1"/>
  <c r="G603" i="1"/>
  <c r="F603" i="1"/>
  <c r="H13" i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H128" i="1" s="1"/>
  <c r="H129" i="1" s="1"/>
  <c r="H130" i="1" s="1"/>
  <c r="H131" i="1" s="1"/>
  <c r="H132" i="1" s="1"/>
  <c r="H133" i="1" s="1"/>
  <c r="H134" i="1" s="1"/>
  <c r="H135" i="1" s="1"/>
  <c r="H136" i="1" s="1"/>
  <c r="H137" i="1" s="1"/>
  <c r="H138" i="1" s="1"/>
  <c r="H139" i="1" s="1"/>
  <c r="H140" i="1" s="1"/>
  <c r="H141" i="1" s="1"/>
  <c r="H142" i="1" s="1"/>
  <c r="H143" i="1" s="1"/>
  <c r="H144" i="1" s="1"/>
  <c r="H145" i="1" s="1"/>
  <c r="H146" i="1" s="1"/>
  <c r="H147" i="1" s="1"/>
  <c r="H148" i="1" s="1"/>
  <c r="H149" i="1" s="1"/>
  <c r="H150" i="1" s="1"/>
  <c r="H151" i="1" s="1"/>
  <c r="H152" i="1" s="1"/>
  <c r="H153" i="1" s="1"/>
  <c r="H154" i="1" s="1"/>
  <c r="H155" i="1" s="1"/>
  <c r="H156" i="1" s="1"/>
  <c r="H157" i="1" s="1"/>
  <c r="H158" i="1" s="1"/>
  <c r="H159" i="1" s="1"/>
  <c r="H160" i="1" s="1"/>
  <c r="H161" i="1" s="1"/>
  <c r="H162" i="1" s="1"/>
  <c r="H163" i="1" s="1"/>
  <c r="H164" i="1" s="1"/>
  <c r="H165" i="1" s="1"/>
  <c r="H166" i="1" s="1"/>
  <c r="H167" i="1" s="1"/>
  <c r="H168" i="1" s="1"/>
  <c r="H169" i="1" s="1"/>
  <c r="H170" i="1" s="1"/>
  <c r="H171" i="1" s="1"/>
  <c r="H172" i="1" s="1"/>
  <c r="H173" i="1" s="1"/>
  <c r="H174" i="1" s="1"/>
  <c r="H175" i="1" s="1"/>
  <c r="H176" i="1" s="1"/>
  <c r="H177" i="1" s="1"/>
  <c r="H178" i="1" s="1"/>
  <c r="H179" i="1" s="1"/>
  <c r="H180" i="1" s="1"/>
  <c r="H181" i="1" s="1"/>
  <c r="H182" i="1" s="1"/>
  <c r="H183" i="1" s="1"/>
  <c r="H184" i="1" s="1"/>
  <c r="H185" i="1" s="1"/>
  <c r="H186" i="1" s="1"/>
  <c r="H187" i="1" s="1"/>
  <c r="H188" i="1" s="1"/>
  <c r="H189" i="1" s="1"/>
  <c r="H190" i="1" s="1"/>
  <c r="H191" i="1" s="1"/>
  <c r="H192" i="1" s="1"/>
  <c r="H193" i="1" s="1"/>
  <c r="H194" i="1" s="1"/>
  <c r="H195" i="1" s="1"/>
  <c r="H196" i="1" s="1"/>
  <c r="H197" i="1" s="1"/>
  <c r="H198" i="1" s="1"/>
  <c r="H199" i="1" s="1"/>
  <c r="H200" i="1" s="1"/>
  <c r="H201" i="1" s="1"/>
  <c r="H202" i="1" s="1"/>
  <c r="H203" i="1" s="1"/>
  <c r="H204" i="1" s="1"/>
  <c r="H205" i="1" s="1"/>
  <c r="H206" i="1" s="1"/>
  <c r="H207" i="1" s="1"/>
  <c r="H208" i="1" s="1"/>
  <c r="H209" i="1" s="1"/>
  <c r="H210" i="1" s="1"/>
  <c r="H211" i="1" s="1"/>
  <c r="H212" i="1" s="1"/>
  <c r="H213" i="1" s="1"/>
  <c r="H214" i="1" s="1"/>
  <c r="H215" i="1" s="1"/>
  <c r="H216" i="1" s="1"/>
  <c r="H217" i="1" s="1"/>
  <c r="H218" i="1" s="1"/>
  <c r="H219" i="1" s="1"/>
  <c r="H220" i="1" s="1"/>
  <c r="H221" i="1" s="1"/>
  <c r="H222" i="1" s="1"/>
  <c r="H223" i="1" s="1"/>
  <c r="H224" i="1" s="1"/>
  <c r="H225" i="1" s="1"/>
  <c r="H226" i="1" s="1"/>
  <c r="H227" i="1" s="1"/>
  <c r="H228" i="1" s="1"/>
  <c r="H229" i="1" s="1"/>
  <c r="H230" i="1" s="1"/>
  <c r="H231" i="1" s="1"/>
  <c r="H232" i="1" s="1"/>
  <c r="H233" i="1" s="1"/>
  <c r="H234" i="1" s="1"/>
  <c r="H235" i="1" s="1"/>
  <c r="H236" i="1" s="1"/>
  <c r="H237" i="1" s="1"/>
  <c r="H238" i="1" s="1"/>
  <c r="H239" i="1" s="1"/>
  <c r="H240" i="1" s="1"/>
  <c r="H241" i="1" s="1"/>
  <c r="H242" i="1" s="1"/>
  <c r="H243" i="1" s="1"/>
  <c r="H244" i="1" s="1"/>
  <c r="H245" i="1" s="1"/>
  <c r="H246" i="1" s="1"/>
  <c r="H247" i="1" s="1"/>
  <c r="H248" i="1" s="1"/>
  <c r="H249" i="1" s="1"/>
  <c r="H250" i="1" s="1"/>
  <c r="H251" i="1" s="1"/>
  <c r="H252" i="1" s="1"/>
  <c r="H253" i="1" s="1"/>
  <c r="H254" i="1" s="1"/>
  <c r="H255" i="1" s="1"/>
  <c r="H256" i="1" s="1"/>
  <c r="H257" i="1" s="1"/>
  <c r="H258" i="1" s="1"/>
  <c r="H259" i="1" s="1"/>
  <c r="H260" i="1" s="1"/>
  <c r="H261" i="1" s="1"/>
  <c r="H262" i="1" s="1"/>
  <c r="H263" i="1" s="1"/>
  <c r="H264" i="1" s="1"/>
  <c r="H265" i="1" s="1"/>
  <c r="H266" i="1" s="1"/>
  <c r="H267" i="1" s="1"/>
  <c r="H268" i="1" s="1"/>
  <c r="H269" i="1" s="1"/>
  <c r="H270" i="1" s="1"/>
  <c r="H271" i="1" s="1"/>
  <c r="H272" i="1" s="1"/>
  <c r="H273" i="1" s="1"/>
  <c r="H274" i="1" s="1"/>
  <c r="H275" i="1" s="1"/>
  <c r="H276" i="1" s="1"/>
  <c r="H277" i="1" s="1"/>
  <c r="H278" i="1" s="1"/>
  <c r="H279" i="1" s="1"/>
  <c r="H280" i="1" s="1"/>
  <c r="H281" i="1" s="1"/>
  <c r="H282" i="1" s="1"/>
  <c r="H283" i="1" s="1"/>
  <c r="H284" i="1" s="1"/>
  <c r="H285" i="1" s="1"/>
  <c r="H286" i="1" s="1"/>
  <c r="H287" i="1" s="1"/>
  <c r="H288" i="1" s="1"/>
  <c r="H289" i="1" s="1"/>
  <c r="H290" i="1" s="1"/>
  <c r="H291" i="1" s="1"/>
  <c r="H292" i="1" s="1"/>
  <c r="H293" i="1" s="1"/>
  <c r="H294" i="1" s="1"/>
  <c r="H295" i="1" s="1"/>
  <c r="H296" i="1" s="1"/>
  <c r="H297" i="1" s="1"/>
  <c r="H298" i="1" s="1"/>
  <c r="H299" i="1" s="1"/>
  <c r="H300" i="1" s="1"/>
  <c r="H301" i="1" s="1"/>
  <c r="H302" i="1" s="1"/>
  <c r="H303" i="1" s="1"/>
  <c r="H304" i="1" s="1"/>
  <c r="H305" i="1" s="1"/>
  <c r="H306" i="1" s="1"/>
  <c r="H307" i="1" s="1"/>
  <c r="H308" i="1" s="1"/>
  <c r="H309" i="1" s="1"/>
  <c r="H310" i="1" s="1"/>
  <c r="H311" i="1" s="1"/>
  <c r="H312" i="1" s="1"/>
  <c r="H313" i="1" s="1"/>
  <c r="H314" i="1" s="1"/>
  <c r="H315" i="1" s="1"/>
  <c r="H316" i="1" s="1"/>
  <c r="H317" i="1" s="1"/>
  <c r="H318" i="1" s="1"/>
  <c r="H319" i="1" s="1"/>
  <c r="H320" i="1" s="1"/>
  <c r="H321" i="1" s="1"/>
  <c r="H322" i="1" s="1"/>
  <c r="H323" i="1" s="1"/>
  <c r="H324" i="1" s="1"/>
  <c r="H325" i="1" s="1"/>
  <c r="H326" i="1" s="1"/>
  <c r="H327" i="1" s="1"/>
  <c r="H328" i="1" s="1"/>
  <c r="H329" i="1" s="1"/>
  <c r="H330" i="1" s="1"/>
  <c r="H331" i="1" s="1"/>
  <c r="H332" i="1" s="1"/>
  <c r="H333" i="1" s="1"/>
  <c r="H334" i="1" s="1"/>
  <c r="H335" i="1" s="1"/>
  <c r="H336" i="1" s="1"/>
  <c r="H337" i="1" s="1"/>
  <c r="H338" i="1" s="1"/>
  <c r="H339" i="1" s="1"/>
  <c r="H340" i="1" s="1"/>
  <c r="H341" i="1" s="1"/>
  <c r="H342" i="1" s="1"/>
  <c r="H343" i="1" s="1"/>
  <c r="H344" i="1" s="1"/>
  <c r="H345" i="1" s="1"/>
  <c r="H346" i="1" s="1"/>
  <c r="H347" i="1" s="1"/>
  <c r="H348" i="1" s="1"/>
  <c r="H349" i="1" s="1"/>
  <c r="H350" i="1" s="1"/>
  <c r="H351" i="1" s="1"/>
  <c r="H352" i="1" s="1"/>
  <c r="H353" i="1" s="1"/>
  <c r="H354" i="1" s="1"/>
  <c r="H355" i="1" s="1"/>
  <c r="H356" i="1" s="1"/>
  <c r="H357" i="1" s="1"/>
  <c r="H358" i="1" s="1"/>
  <c r="H359" i="1" s="1"/>
  <c r="H360" i="1" s="1"/>
  <c r="H361" i="1" s="1"/>
  <c r="H362" i="1" s="1"/>
  <c r="H363" i="1" s="1"/>
  <c r="H364" i="1" s="1"/>
  <c r="H365" i="1" s="1"/>
  <c r="H366" i="1" s="1"/>
  <c r="H367" i="1" s="1"/>
  <c r="H368" i="1" s="1"/>
  <c r="H369" i="1" s="1"/>
  <c r="H370" i="1" s="1"/>
  <c r="H371" i="1" s="1"/>
  <c r="H372" i="1" s="1"/>
  <c r="H373" i="1" s="1"/>
  <c r="H374" i="1" s="1"/>
  <c r="H375" i="1" s="1"/>
  <c r="H376" i="1" s="1"/>
  <c r="H377" i="1" s="1"/>
  <c r="H378" i="1" s="1"/>
  <c r="H379" i="1" s="1"/>
  <c r="H380" i="1" s="1"/>
  <c r="H381" i="1" s="1"/>
  <c r="H382" i="1" s="1"/>
  <c r="H383" i="1" s="1"/>
  <c r="H384" i="1" s="1"/>
  <c r="H385" i="1" s="1"/>
  <c r="H386" i="1" s="1"/>
  <c r="H387" i="1" s="1"/>
  <c r="H388" i="1" s="1"/>
  <c r="H389" i="1" s="1"/>
  <c r="H390" i="1" s="1"/>
  <c r="H391" i="1" s="1"/>
  <c r="H392" i="1" s="1"/>
  <c r="H393" i="1" s="1"/>
  <c r="H394" i="1" s="1"/>
  <c r="H395" i="1" s="1"/>
  <c r="H396" i="1" s="1"/>
  <c r="H397" i="1" s="1"/>
  <c r="H398" i="1" s="1"/>
  <c r="H399" i="1" s="1"/>
  <c r="H400" i="1" s="1"/>
  <c r="H401" i="1" s="1"/>
  <c r="H402" i="1" s="1"/>
  <c r="H403" i="1" s="1"/>
  <c r="H404" i="1" s="1"/>
  <c r="H405" i="1" s="1"/>
  <c r="H406" i="1" s="1"/>
  <c r="H407" i="1" s="1"/>
  <c r="H408" i="1" s="1"/>
  <c r="H409" i="1" s="1"/>
  <c r="H410" i="1" s="1"/>
  <c r="H411" i="1" s="1"/>
  <c r="H412" i="1" s="1"/>
  <c r="H413" i="1" s="1"/>
  <c r="H414" i="1" s="1"/>
  <c r="H415" i="1" s="1"/>
  <c r="H416" i="1" s="1"/>
  <c r="H417" i="1" s="1"/>
  <c r="H418" i="1" s="1"/>
  <c r="H419" i="1" s="1"/>
  <c r="H420" i="1" s="1"/>
  <c r="H421" i="1" s="1"/>
  <c r="H422" i="1" s="1"/>
  <c r="H423" i="1" s="1"/>
  <c r="H424" i="1" s="1"/>
  <c r="H425" i="1" s="1"/>
  <c r="H426" i="1" s="1"/>
  <c r="H427" i="1" s="1"/>
  <c r="H428" i="1" s="1"/>
  <c r="H429" i="1" s="1"/>
  <c r="H430" i="1" s="1"/>
  <c r="H431" i="1" s="1"/>
  <c r="H432" i="1" s="1"/>
  <c r="H433" i="1" s="1"/>
  <c r="H434" i="1" s="1"/>
  <c r="H435" i="1" s="1"/>
  <c r="H436" i="1" s="1"/>
  <c r="H437" i="1" s="1"/>
  <c r="H438" i="1" s="1"/>
  <c r="H439" i="1" s="1"/>
  <c r="H440" i="1" s="1"/>
  <c r="H441" i="1" s="1"/>
  <c r="H442" i="1" s="1"/>
  <c r="H443" i="1" s="1"/>
  <c r="H444" i="1" s="1"/>
  <c r="H445" i="1" s="1"/>
  <c r="H446" i="1" s="1"/>
  <c r="H447" i="1" s="1"/>
  <c r="H448" i="1" s="1"/>
  <c r="H449" i="1" s="1"/>
  <c r="H450" i="1" s="1"/>
  <c r="H451" i="1" s="1"/>
  <c r="H452" i="1" s="1"/>
  <c r="H453" i="1" s="1"/>
  <c r="H454" i="1" s="1"/>
  <c r="H455" i="1" s="1"/>
  <c r="H456" i="1" s="1"/>
  <c r="H457" i="1" s="1"/>
  <c r="H458" i="1" s="1"/>
  <c r="H459" i="1" s="1"/>
  <c r="H460" i="1" s="1"/>
  <c r="H461" i="1" s="1"/>
  <c r="H462" i="1" s="1"/>
  <c r="H463" i="1" s="1"/>
  <c r="H464" i="1" s="1"/>
  <c r="H465" i="1" s="1"/>
  <c r="H466" i="1" s="1"/>
  <c r="H467" i="1" s="1"/>
  <c r="H468" i="1" s="1"/>
  <c r="H469" i="1" s="1"/>
  <c r="H470" i="1" s="1"/>
  <c r="H471" i="1" s="1"/>
  <c r="H472" i="1" s="1"/>
  <c r="H473" i="1" s="1"/>
  <c r="H474" i="1" s="1"/>
  <c r="H475" i="1" s="1"/>
  <c r="H476" i="1" s="1"/>
  <c r="H477" i="1" s="1"/>
  <c r="H478" i="1" s="1"/>
  <c r="H479" i="1" s="1"/>
  <c r="H480" i="1" s="1"/>
  <c r="H481" i="1" s="1"/>
  <c r="H482" i="1" s="1"/>
  <c r="H483" i="1" s="1"/>
  <c r="H484" i="1" s="1"/>
  <c r="H485" i="1" s="1"/>
  <c r="H486" i="1" s="1"/>
  <c r="H487" i="1" s="1"/>
  <c r="H488" i="1" s="1"/>
  <c r="H489" i="1" s="1"/>
  <c r="H490" i="1" s="1"/>
  <c r="H491" i="1" s="1"/>
  <c r="H492" i="1" s="1"/>
  <c r="H493" i="1" s="1"/>
  <c r="H494" i="1" s="1"/>
  <c r="H495" i="1" s="1"/>
  <c r="H496" i="1" s="1"/>
  <c r="H497" i="1" s="1"/>
  <c r="H498" i="1" s="1"/>
  <c r="H499" i="1" s="1"/>
  <c r="H500" i="1" s="1"/>
  <c r="H501" i="1" s="1"/>
  <c r="H502" i="1" s="1"/>
  <c r="H503" i="1" s="1"/>
  <c r="H504" i="1" s="1"/>
  <c r="H505" i="1" s="1"/>
  <c r="H506" i="1" s="1"/>
  <c r="H507" i="1" s="1"/>
  <c r="H508" i="1" s="1"/>
  <c r="H509" i="1" s="1"/>
  <c r="H510" i="1" s="1"/>
  <c r="H511" i="1" s="1"/>
  <c r="H512" i="1" s="1"/>
  <c r="H513" i="1" s="1"/>
  <c r="H514" i="1" s="1"/>
  <c r="H515" i="1" s="1"/>
  <c r="H516" i="1" s="1"/>
  <c r="H517" i="1" s="1"/>
  <c r="H518" i="1" s="1"/>
  <c r="H519" i="1" s="1"/>
  <c r="H520" i="1" s="1"/>
  <c r="H521" i="1" s="1"/>
  <c r="H522" i="1" s="1"/>
  <c r="H523" i="1" s="1"/>
  <c r="H524" i="1" s="1"/>
  <c r="H525" i="1" s="1"/>
  <c r="H526" i="1" s="1"/>
  <c r="H527" i="1" s="1"/>
  <c r="H528" i="1" s="1"/>
  <c r="H529" i="1" s="1"/>
  <c r="H530" i="1" s="1"/>
  <c r="H531" i="1" s="1"/>
  <c r="H532" i="1" s="1"/>
  <c r="H533" i="1" s="1"/>
  <c r="H534" i="1" s="1"/>
  <c r="H535" i="1" s="1"/>
  <c r="H536" i="1" s="1"/>
  <c r="H537" i="1" s="1"/>
  <c r="H538" i="1" s="1"/>
  <c r="H539" i="1" s="1"/>
  <c r="H540" i="1" s="1"/>
  <c r="H541" i="1" s="1"/>
  <c r="H542" i="1" s="1"/>
  <c r="H543" i="1" s="1"/>
  <c r="H544" i="1" s="1"/>
  <c r="H545" i="1" s="1"/>
  <c r="H546" i="1" s="1"/>
  <c r="H547" i="1" s="1"/>
  <c r="H548" i="1" s="1"/>
  <c r="H549" i="1" s="1"/>
  <c r="H550" i="1" s="1"/>
  <c r="H551" i="1" s="1"/>
  <c r="H552" i="1" s="1"/>
  <c r="H553" i="1" s="1"/>
  <c r="H554" i="1" s="1"/>
  <c r="H555" i="1" s="1"/>
  <c r="H556" i="1" s="1"/>
  <c r="H557" i="1" s="1"/>
  <c r="H558" i="1" s="1"/>
  <c r="H559" i="1" s="1"/>
  <c r="H560" i="1" s="1"/>
  <c r="H561" i="1" s="1"/>
  <c r="H562" i="1" s="1"/>
  <c r="H563" i="1" s="1"/>
  <c r="H564" i="1" s="1"/>
  <c r="H565" i="1" s="1"/>
  <c r="H566" i="1" s="1"/>
  <c r="H567" i="1" s="1"/>
  <c r="H568" i="1" s="1"/>
  <c r="H569" i="1" s="1"/>
  <c r="H570" i="1" s="1"/>
  <c r="H571" i="1" s="1"/>
  <c r="H572" i="1" s="1"/>
  <c r="H573" i="1" s="1"/>
  <c r="H574" i="1" s="1"/>
  <c r="H575" i="1" s="1"/>
  <c r="H576" i="1" s="1"/>
  <c r="H577" i="1" s="1"/>
  <c r="H578" i="1" s="1"/>
  <c r="H579" i="1" s="1"/>
  <c r="H580" i="1" s="1"/>
  <c r="H581" i="1" s="1"/>
  <c r="H582" i="1" s="1"/>
  <c r="H583" i="1" s="1"/>
  <c r="H584" i="1" s="1"/>
  <c r="H585" i="1" s="1"/>
  <c r="H586" i="1" s="1"/>
  <c r="H587" i="1" s="1"/>
  <c r="H588" i="1" s="1"/>
  <c r="H589" i="1" s="1"/>
  <c r="H590" i="1" s="1"/>
  <c r="H591" i="1" s="1"/>
  <c r="H592" i="1" s="1"/>
  <c r="H593" i="1" s="1"/>
  <c r="H594" i="1" s="1"/>
  <c r="H595" i="1" s="1"/>
  <c r="H596" i="1" s="1"/>
  <c r="H597" i="1" s="1"/>
  <c r="H598" i="1" s="1"/>
  <c r="H599" i="1" s="1"/>
  <c r="H600" i="1" s="1"/>
  <c r="H601" i="1" s="1"/>
  <c r="H602" i="1" s="1"/>
  <c r="H603" i="1" s="1"/>
  <c r="H12" i="1"/>
  <c r="I631" i="1" l="1"/>
  <c r="E638" i="1"/>
  <c r="E639" i="1" s="1"/>
  <c r="G632" i="1"/>
  <c r="I632" i="1" s="1"/>
  <c r="G635" i="1"/>
  <c r="I635" i="1" s="1"/>
  <c r="G638" i="1" l="1"/>
  <c r="I638" i="1"/>
</calcChain>
</file>

<file path=xl/sharedStrings.xml><?xml version="1.0" encoding="utf-8"?>
<sst xmlns="http://schemas.openxmlformats.org/spreadsheetml/2006/main" count="781" uniqueCount="261">
  <si>
    <t>MINISTERIO DE INDUSTRIA COMERCIO Y MIPYMES</t>
  </si>
  <si>
    <t>INSTITUTO DOMINICANO PARA LA CALIDAD</t>
  </si>
  <si>
    <t>CREADO MEDIANTE LA LEY 166-12</t>
  </si>
  <si>
    <t xml:space="preserve">RELACION DE  INGRESOS Y EGRESOS </t>
  </si>
  <si>
    <t>AL 30 DE JUNIO 2025</t>
  </si>
  <si>
    <t>VALOR EN RD$</t>
  </si>
  <si>
    <t>RNC:430128317</t>
  </si>
  <si>
    <t>BALANCE INICIAL RD$</t>
  </si>
  <si>
    <t>FECHA</t>
  </si>
  <si>
    <t>No.Lib/CK/Transf.</t>
  </si>
  <si>
    <t>DESCRIPCION</t>
  </si>
  <si>
    <t>INGRESOS DEBITO</t>
  </si>
  <si>
    <t>EGRESOS CREDITO</t>
  </si>
  <si>
    <t>INGRESO POR VENTA DE SERVICIOS</t>
  </si>
  <si>
    <t>LIB. 1165-1 ORD. 531573</t>
  </si>
  <si>
    <t>DIPSA, PAGO COMPRA DE TICKETS DE COMBUSTIBLES SEGÚN FACTURA E450000003440 F-100</t>
  </si>
  <si>
    <t>LIB. 1243-1 ORD. 532190</t>
  </si>
  <si>
    <t>NOMINA ADICIONAL TEMPORAL F-102</t>
  </si>
  <si>
    <t>DEDUCION NOMINA ADICIONAL TEMPORAL F-102</t>
  </si>
  <si>
    <t>LIB. 1241-1 ORD. 532191</t>
  </si>
  <si>
    <t>NOMINA PERSONAL ADICIONAL F-100</t>
  </si>
  <si>
    <t>DEDUCION NOMINA PERSONAL ADICIONAL F-100</t>
  </si>
  <si>
    <t>Ventas De Normas Dominicanas, De Otros Documentos Normativos Y De Normas Internacionales</t>
  </si>
  <si>
    <t>UDGS8V</t>
  </si>
  <si>
    <t>39813749689</t>
  </si>
  <si>
    <t>INGRESO RECIBIDO POR CAPACITACION SERVICIO TECNICOS</t>
  </si>
  <si>
    <t>39813692131</t>
  </si>
  <si>
    <t>39812807994</t>
  </si>
  <si>
    <t>239471478577</t>
  </si>
  <si>
    <t>239471465944</t>
  </si>
  <si>
    <t>239471436166</t>
  </si>
  <si>
    <t>239476606675</t>
  </si>
  <si>
    <t>INGRESO RECIBIDO POR CAPACITACION F-100</t>
  </si>
  <si>
    <t>LIB. 1193-1 ORD. 535566</t>
  </si>
  <si>
    <t>LUCEMAS SUPPLY, pago compra de electrodomesticos segun factura no. NCF: B1500000199 F-100</t>
  </si>
  <si>
    <t>RETENCION LUCEMAS SUPPLY, pago compra de electrodomesticos segun factura no. NCF: B1500000199 F-100</t>
  </si>
  <si>
    <t>LIB. 1209-1 ORD. 535567</t>
  </si>
  <si>
    <t>EXTINTORES DEL CARIBE, pago servicios mantenimiento y recarga de extintores segun factura no. NCF: B1500000591 F-100</t>
  </si>
  <si>
    <t>RETENCION EXTINTORES DEL CARIBE, pago servicios mantenimiento y recarga de extintores segun factura no. NCF: B1500000591 F-100</t>
  </si>
  <si>
    <t>LIB. 1224-1 ORD. 535569</t>
  </si>
  <si>
    <t>VIATICOS MARZO ABRIL F-102</t>
  </si>
  <si>
    <t>LIB. 1238-1 ORD. 535568</t>
  </si>
  <si>
    <t>VIATICOS MAYO F-102</t>
  </si>
  <si>
    <t>LIB. 1213-1 ORD. 531572</t>
  </si>
  <si>
    <t>NOMINA INCENTIVO POR RENDIMINETO INDIVIDUAL F-100</t>
  </si>
  <si>
    <t>DEDUCION NOMINA INCENTIVO POR RENDIMINETO INDIVIDUAL F-100</t>
  </si>
  <si>
    <t>LIB. 1215-1 ORD. 535570</t>
  </si>
  <si>
    <t>AH EDITORA OFFSET, pago compra de talonarios y facturas segun facturas NCF: B1500000549 F-100</t>
  </si>
  <si>
    <t>RETENCION AH EDITORA OFFSET, pago compra de talonarios y facturas segun facturas NCF: B1500000549 F-100</t>
  </si>
  <si>
    <t>COMISION SIRITE</t>
  </si>
  <si>
    <t>239483568142</t>
  </si>
  <si>
    <t>239483560717</t>
  </si>
  <si>
    <t>239483548960</t>
  </si>
  <si>
    <t>239483530827</t>
  </si>
  <si>
    <t>239483525631</t>
  </si>
  <si>
    <t>239483509102</t>
  </si>
  <si>
    <t>239483492896</t>
  </si>
  <si>
    <t>239483486444</t>
  </si>
  <si>
    <t>*452400545082</t>
  </si>
  <si>
    <t>*452400545430</t>
  </si>
  <si>
    <t>*452400543333</t>
  </si>
  <si>
    <t>TRASLADO DE FONDO CUENTA ESCRITA F-100</t>
  </si>
  <si>
    <t>INGRESO RECIBIDO POR CAPACITACION F-102</t>
  </si>
  <si>
    <t>TRASLADO DE FONDO POR CAPACITACION F-102</t>
  </si>
  <si>
    <t>172250074486397 DDC-0459-2025</t>
  </si>
  <si>
    <t>CENAMEP, PAGO SERVICO DE COMPARACION INTER-LABORATORIO SERVICIO TECNICO</t>
  </si>
  <si>
    <t>239503029432</t>
  </si>
  <si>
    <t>239502669746</t>
  </si>
  <si>
    <t>39850541159</t>
  </si>
  <si>
    <t>239500865647</t>
  </si>
  <si>
    <t>LIB. 1207-1 ORD. 537356</t>
  </si>
  <si>
    <t>OFICINA DE COORDINACION PRESIDENCIAL, PAGO BOLETO AERO Y SEGURO A FAVOR DEL SR. NESTOR JULIO MATOS UREÑA DIRECTOR DEL INDOCAL POR PARTICIPAR EN LA SEMANA COPANT EN LA CIUDAD DE LA HABANA SEGUN FACTURA OCP-FCR-00003101 F-100</t>
  </si>
  <si>
    <t>LIB. 1222-1 ORD. 537355</t>
  </si>
  <si>
    <t>BENITO ANTONIO CRUZ PEÑA, PAGO SERVICIOS LEGALES PROFESIONALES PARA NOTARIZAR DOCUMENTOS DE ESTE INDOCAL NCF: B1500000201 F-100</t>
  </si>
  <si>
    <t>RETENCION BENITO ANTONIO CRUZ PEÑA, PAGO SERVICIOS LEGALES PROFESIONALES PARA NOTARIZAR DOCUMENTOS DE ESTE INDOCAL NCF: B1500000201 F-100</t>
  </si>
  <si>
    <t>239507754357</t>
  </si>
  <si>
    <t>239505973488</t>
  </si>
  <si>
    <t>39857559983</t>
  </si>
  <si>
    <t>239505799142</t>
  </si>
  <si>
    <t>250611006000110372</t>
  </si>
  <si>
    <t>202250074641932</t>
  </si>
  <si>
    <t>239510604163</t>
  </si>
  <si>
    <t>250611005280020076</t>
  </si>
  <si>
    <t>452400470188*</t>
  </si>
  <si>
    <t>452400543601*</t>
  </si>
  <si>
    <t>452400542323*</t>
  </si>
  <si>
    <t>452400543327*</t>
  </si>
  <si>
    <t>452400543331*</t>
  </si>
  <si>
    <t>239519730957</t>
  </si>
  <si>
    <t>239516914621</t>
  </si>
  <si>
    <t>ASIGNACION DE CUOTA SIM, PAGO MEMBRESIA ANUAL 2025-26 SEGUN FACTURA 217 F-100</t>
  </si>
  <si>
    <t>239522313615</t>
  </si>
  <si>
    <t>239522279737</t>
  </si>
  <si>
    <t>39881244074</t>
  </si>
  <si>
    <t>239521953214</t>
  </si>
  <si>
    <t>239521749051</t>
  </si>
  <si>
    <t>239521706525</t>
  </si>
  <si>
    <t>239521678985</t>
  </si>
  <si>
    <t>239521630625</t>
  </si>
  <si>
    <t>250613001110010056</t>
  </si>
  <si>
    <t>452400470182*</t>
  </si>
  <si>
    <t>452400545128*</t>
  </si>
  <si>
    <t>452400430005*</t>
  </si>
  <si>
    <t>452400543732*</t>
  </si>
  <si>
    <t>452400546780*</t>
  </si>
  <si>
    <t>AGSINACION DE PAGO SIM Y ISO F-100</t>
  </si>
  <si>
    <t>DEVOLUCION FONDOS POR REINTEGRO F-100</t>
  </si>
  <si>
    <t>LIB. 1236-1 ORD. 541177</t>
  </si>
  <si>
    <t>LUIS ALBERTO BOCIO DIAZ, PAGO CONTRATACION SERVICIOS DE FACILITADORES PARA CUBRIR PROGRAMAS DE LOS CURSOS BUENAS PRACTICAS DE MANUFACTURA SEGÚN NCF: B1500000013 F-100</t>
  </si>
  <si>
    <t>LIB. 1280-1 ORD. 541181</t>
  </si>
  <si>
    <t>NOMINA VIATICOS ABRIL F-102</t>
  </si>
  <si>
    <t>LIB. 1246-1 ORD. 541178</t>
  </si>
  <si>
    <t>BONANZA DOMINICANA, PAGO SERVICIO DE MANTENIMIENTO PREVENTIVO SEGÚN NCF: E450000000492 Y 505 F-100</t>
  </si>
  <si>
    <t>LIB. 1286-1 ORD. 541179</t>
  </si>
  <si>
    <t>NOMINA GASTO DE REPRESENTACION MAYO F-100</t>
  </si>
  <si>
    <t>LIB. 1282-1 ORD. 541180</t>
  </si>
  <si>
    <t>NOMINA HORAS EXTRAS MARZO F-102</t>
  </si>
  <si>
    <t>RETENCION NOMINA HORAS EXTRAS MARZO F-102</t>
  </si>
  <si>
    <t>239531061655</t>
  </si>
  <si>
    <t>239528027985</t>
  </si>
  <si>
    <t>452400547398*</t>
  </si>
  <si>
    <t>452400546207*</t>
  </si>
  <si>
    <t>INGRESO RECIBIDO DEL MICM F-100</t>
  </si>
  <si>
    <t>LIB. 1302-1 ORD. 542308</t>
  </si>
  <si>
    <t>EDEESTE PAGO SERVICIO DE ENERGIA ELECTRICA DE LOS LABORATORIO SEGUN: E450000029792 F-100</t>
  </si>
  <si>
    <t>LIB. 1272-1 ORD. 542178</t>
  </si>
  <si>
    <t>EDESUR DOMINICANA, PAGO SERVICIO SUMINISTRO DE ENERGA DE LA SEDE SEGUN NCF: E450000035762 F-100</t>
  </si>
  <si>
    <t>LIB. 1275-1 ORD. 54177</t>
  </si>
  <si>
    <t>CAAS PAGO SERVICIO SUMINISTRO DE AGUA DE LA SEDE CENTRAL DE ESTE INDOCAL. SEGUN  NCF: E450000006384 F-100</t>
  </si>
  <si>
    <t>452400547214*</t>
  </si>
  <si>
    <t>LIB. 1289-1 ORD. 543576</t>
  </si>
  <si>
    <t>SIM, PAGO MEMBRESIA ANUAL 2025-26 SEGUN FACTURA 217 F-100</t>
  </si>
  <si>
    <t>ASIGNACION DE CUOTA ISO, PAGO MEMBRESIA ANUAL 2025 SEGUN FACTURA COT-2025-044 F-100</t>
  </si>
  <si>
    <t>LIB. 1288-1 ORD. 544511</t>
  </si>
  <si>
    <t>LIB. 1322-1 ORD. 544504</t>
  </si>
  <si>
    <t>EDITORA LISTIN DIARIO, PAGO SERVICIO DE PUBLICIDAD ENCUESTA PUBLICAS SEGUN FACTURA NCF: E450000001078 F-102</t>
  </si>
  <si>
    <t>LIB. 1291-1 ORD. 544496</t>
  </si>
  <si>
    <t>BDC SERRALLES, PAGO COMPRA DE MALETIN PARA PESAS SEGUN FACTURA NCF: E450000000122 F-100</t>
  </si>
  <si>
    <t>LIB. 1298-1 ORD. 544497</t>
  </si>
  <si>
    <t>OSVALDO GUARIONEX MENDIETA, PAGO SERVICIO DE ALQUILER DEL EDIFICIO DE LAS OFICINAS DE LOS LABORATORIO DE METROLOGIA SEGUN FACTURA NF: B1500000120 F-100</t>
  </si>
  <si>
    <t>RETENCION OSVALDO GUARIONEX MENDIETA, PAGO SERVICIO DE ALQUILER DEL EDIFICIO DE LAS OFICINAS DE LOS LABORATORIO DE METROLOGIA SEGUN FACTURA NF: B1500000120 F-100</t>
  </si>
  <si>
    <t>LIB. 1304-1 ORD. 544498</t>
  </si>
  <si>
    <t>FRESCO DEL HORNO, PAGO COMPRA DE POSTRE PARA DIFERENTE ACTIVIDADES SEGUN FACTURA NCF: B1500001002 F-100</t>
  </si>
  <si>
    <t>RETENCION FRESCO DEL HORNO, PAGO COMPRA DE POSTRE PARA DIFERENTE ACTIVIDADES SEGUN FACTURA NCF: B1500001002 F-100</t>
  </si>
  <si>
    <t>LIB. 1306-1 ORD. 544499</t>
  </si>
  <si>
    <t>ALTICE DOMINICANA, PAGO SERVICIODE FLOTAS CORRESPONDIENTE A MAYO F-100</t>
  </si>
  <si>
    <t>LIB. 1311-1 ORD. 544505</t>
  </si>
  <si>
    <t>BIENVENIDO ACOSTO MENDEZ, PAGO SERVICIO DE NOTARIZACION DE DOCUMENTACION LEGALES SEGUN FACTURA NCF: B1500000230 F-100</t>
  </si>
  <si>
    <t>RETENCION BIENVENIDO ACOSTO MENDEZ, PAGO SERVICIO DE NOTARIZACION DE DOCUMENTACION LEGALES SEGUN FACTURA NCF: B1500000230 F-100</t>
  </si>
  <si>
    <t>LIB. 1315-1 ORD. 544501</t>
  </si>
  <si>
    <t>PS&amp;S, PROVEEDORA DE SERVICIOS &amp; SUMINISTRO DE OFICIONA, PAGO COMPRA DE CAJAS DE ALMACENAJES PARA USO DEL LABORATORIO DE PERITAJE SEGUN NCF: B1500000406 F-100</t>
  </si>
  <si>
    <t>RETENCION PS&amp;S, PROVEEDORA DE SERVICIOS &amp; SUMINISTRO DE OFICIONA, PAGO COMPRA DE CAJAS DE ALMACENAJES PARA USO DEL LABORATORIO DE PERITAJE SEGUN NCF: B1500000406 F-100</t>
  </si>
  <si>
    <t>LIB. 1317-1 ORD. 544502</t>
  </si>
  <si>
    <t>ANA CELIA CASTILLO, PAGO SERVICIO DE COLOCACION DE PUBLICIDAD SEGUN FACTURA NCF: B1500000213 F-100</t>
  </si>
  <si>
    <t>RETENCION ANA CELIA CASTILLO, PAGO SERVICIO DE COLOCACION DE PUBLICIDAD SEGUN FACTURA NCF: B1500000213 F-100</t>
  </si>
  <si>
    <t>LIB. 1319-1 ORD. 544503</t>
  </si>
  <si>
    <t>GRUPO L&amp;B, PAGO SERVICIOS DE ALQUILER DE  FOTOCOPIADORAS MULTIFUNCIONAL BLANCO Y NEGROS SEGUN FACTURA NCF: B1500000021, 22 F-100</t>
  </si>
  <si>
    <t>LIB. 1361-1 ORD. 545538</t>
  </si>
  <si>
    <t>NOMINA PRIMA DE TRANSPORTE F-100</t>
  </si>
  <si>
    <t>DEDUCION NOMINA PRIMA DE TRANSPORTE F-100</t>
  </si>
  <si>
    <t>LIB. 1323-1 ORD. 544500</t>
  </si>
  <si>
    <t>LUCEMAS SUPPLY, PAGO COMPRA DE MOCHILA IMPERMEABILIDAD DE MANOS SEGUN FACTURA NCF: B1500000198 F-102</t>
  </si>
  <si>
    <t>RETENCION LUCEMAS SUPPLY, PAGO COMPRA DE MOCHILA IMPERMEABILIDAD DE MANOS SEGUN FACTURA NCF: B1500000198 F-102</t>
  </si>
  <si>
    <t>LIB. 1371-1 ORD. 545542</t>
  </si>
  <si>
    <t>NOMINA PERSONAL TEMPORAL F-102</t>
  </si>
  <si>
    <t>LIB. 1365-1 ORD. 545539</t>
  </si>
  <si>
    <t>NOMINA TRAMITE DE PENSION F-100</t>
  </si>
  <si>
    <t>DEDUCION NOMINA TRAMITE DE PENSION F-100</t>
  </si>
  <si>
    <t>DEDUCION NOMINA PERSONAL TEMPORAL F-102</t>
  </si>
  <si>
    <t>LIB. 1373-1 ORD. 545540</t>
  </si>
  <si>
    <t>NOMINA SEGURIDAD F-102</t>
  </si>
  <si>
    <t>LIB. 1367-1 ORD. 545543</t>
  </si>
  <si>
    <t>NOMINA PERSONAL TEMPORAL F-100</t>
  </si>
  <si>
    <t>DEDUCION NOMINA PERSONAL TEMPORAL F-100</t>
  </si>
  <si>
    <t>DEDUCION NOMINA SEGURIDAD F-102</t>
  </si>
  <si>
    <t>LIB.1363-1 ORD. 545674</t>
  </si>
  <si>
    <t>NOMINA PERSONAL INTERINATO JUNIO F-102</t>
  </si>
  <si>
    <t>DEDUCION NOMINA PERSONAL INTERINATO JUNIO F-102</t>
  </si>
  <si>
    <t>LIB. 1369-1 ORD. 545541</t>
  </si>
  <si>
    <t>NOMINA PERSONAL FIJOS F-100</t>
  </si>
  <si>
    <t>DEDUCION NOMINA PERSONAL FIJOS F-100</t>
  </si>
  <si>
    <t>171250075379675</t>
  </si>
  <si>
    <t>LIB. 1326-1 ORD. 546062</t>
  </si>
  <si>
    <t>ALTICE DOMINICANA, PAGO SERVICIO DE INTERNET CORRESPONDIENTE A MAYO F-100</t>
  </si>
  <si>
    <t>DDC-0479-2025 ORD. 39957634617</t>
  </si>
  <si>
    <t>FLORISTERIA ZUNIFLOR, PAGO COMPRA ARREGLO FLORAL, FONDO REPONIBLE</t>
  </si>
  <si>
    <t>RETENCION FLORISTERIA ZUNIFLOR, PAGO COMPRA ARREGLO FLORAL, FONDO REPONIBLE</t>
  </si>
  <si>
    <t>LIB.1293-1 ORD. 546063</t>
  </si>
  <si>
    <t xml:space="preserve">ZETTA ELECTRONICS, SRL PAGO COMPRA DE SERVICIO DE RED NCF: B1500000167F-100 </t>
  </si>
  <si>
    <t xml:space="preserve">RETENCION ZETTA ELECTRONICS, SRL PAGO COMPRA DE SERVICIO DE RED NCF: B1500000167F-100 </t>
  </si>
  <si>
    <t>LIB. 1307-1 ORD. 546679</t>
  </si>
  <si>
    <t>ISO, PAGO MEMBRESIA ANUAL 2025 SEGUN FACTURA COT-2025-044 F-100</t>
  </si>
  <si>
    <t xml:space="preserve">AJUSTE POR CAMBIO DE TASA PAGOS INTERNACIONALES </t>
  </si>
  <si>
    <t>LIB.1424-1 ORD.547266</t>
  </si>
  <si>
    <t>PAGO VIATICOS CORRESPONDIENTES AL MES ABRIL F-102</t>
  </si>
  <si>
    <t>LIB.1426-1 ORD.547267</t>
  </si>
  <si>
    <t>LIB.1428-1 ORD.547270</t>
  </si>
  <si>
    <t>PAGO VIATICOS CORRESPONDIENTES AL MES MAYO F-102</t>
  </si>
  <si>
    <t>LIB.1430-1 ORD.547973</t>
  </si>
  <si>
    <t>PAGO VIATICOS CORRESPONDIENTES AL MES MAYO Y JUNIO F-102</t>
  </si>
  <si>
    <t>LIB.1432-1 ORD.547269</t>
  </si>
  <si>
    <t>PAGO VIATICOS CORRESPONDIENTES AL MES JUNIO F-102</t>
  </si>
  <si>
    <t>LIB.1444-1 ORD.547268</t>
  </si>
  <si>
    <t>250624003610040170</t>
  </si>
  <si>
    <t>5B9JHO</t>
  </si>
  <si>
    <t>LIB.1442-1 ORD. 548659</t>
  </si>
  <si>
    <t>LIB.1381-1 ORD. 548660</t>
  </si>
  <si>
    <t>HUMANO SEGUROS S.A. SEGUN FACTURA: E450000004511 F-100</t>
  </si>
  <si>
    <t>CK. 19</t>
  </si>
  <si>
    <t>NIURCA FELIZ, REPOSICION DE CAJA, FONDO REPONIBLE</t>
  </si>
  <si>
    <t xml:space="preserve">INGRESO POR DEVULUCION DE CAMBIO DE CHEQUE </t>
  </si>
  <si>
    <t>LIB. 1497-1 ORD. 550098</t>
  </si>
  <si>
    <t>VIATICO F-102</t>
  </si>
  <si>
    <t>4524000054112</t>
  </si>
  <si>
    <t>ASIGNACION DE PAGO COPANT F-100</t>
  </si>
  <si>
    <t>LIB. 1402-1 ORD. 550969</t>
  </si>
  <si>
    <t>EDENORTE DOMINICANA, PAGO SERVICIO DE ENERGIA ELECTRICA DE LA OFICINA REGIONAL NORTE F-100</t>
  </si>
  <si>
    <t>LIB. 1406-1 ORD. 550970</t>
  </si>
  <si>
    <t>AYUNTAMIENTO SANTIAGO, PAGO SERVICIO DE RECOGIDA DE BASURA DE LA OFICINA F-100</t>
  </si>
  <si>
    <t>LIB. 1433-1 ORD. 550972</t>
  </si>
  <si>
    <t>EDENORTE DOMINICANA, PAGO SERVICIO DE ENERGIA ELECTRICA DEL LABORATORIO DE LA REGIONAL NORTE F-100</t>
  </si>
  <si>
    <t>LIB. 1410-1 ORD. 550974</t>
  </si>
  <si>
    <t>CORAAZAN, PAGO SERVICIO DE SUMINISTRO DE AGUA DE LA REGIONAL NORTE F-100</t>
  </si>
  <si>
    <t>LIB. 1434-1 ORD. 550973</t>
  </si>
  <si>
    <t>AYUNTAMIENTO D.N, PAGO SERVICIO DE RECOGIDA DE BASURA F-100</t>
  </si>
  <si>
    <t>LIB. 1435-1 ORD. 550971</t>
  </si>
  <si>
    <t>AYUNTAMIENTO SANTIAGO, PAGO SERVICIO DE RECOGIDA DE BASURA DEL LABORATORIO DE LA REGIONAL NORTE F-100</t>
  </si>
  <si>
    <t>39995966362 DDC-0542-2025</t>
  </si>
  <si>
    <t>CARDNET, PAGO SERVICIO DE RECARGA DE SISTEMA ELECTRONICO SERVICIO TECNICO</t>
  </si>
  <si>
    <t xml:space="preserve">COMISION SERVICIO TECNICO </t>
  </si>
  <si>
    <t>DGII, PAGO IMPUESTO JUNIO SERVICIO TECNICO</t>
  </si>
  <si>
    <t xml:space="preserve">COMISION FONDO REPONIBLE </t>
  </si>
  <si>
    <t>ASIGNACION DE CUOTA F-100</t>
  </si>
  <si>
    <t>ASIGANCION DE CUOTA ISO, PAGO MEMBRESIA ANUAL 2025 SEGUN FACTURA COT-2025-044 F-100</t>
  </si>
  <si>
    <t>4524000051435</t>
  </si>
  <si>
    <t xml:space="preserve"> NESTOR JULIO MATOS UREÑA</t>
  </si>
  <si>
    <t xml:space="preserve"> Director General</t>
  </si>
  <si>
    <t>YEVALYN MONTERO</t>
  </si>
  <si>
    <t>MARIA OGANDO</t>
  </si>
  <si>
    <t>Enc. de Contabilidad Interina</t>
  </si>
  <si>
    <t xml:space="preserve">      Directora Financiera Interina</t>
  </si>
  <si>
    <t xml:space="preserve">RESUMEN DE  INGRESOS Y EGRESOS </t>
  </si>
  <si>
    <t>AL 30 DE JUNIO  2025</t>
  </si>
  <si>
    <t>BALANCES POR CUENTA SEGÚN LIBRO DE TESORERIA AL 31/5/2025</t>
  </si>
  <si>
    <t>BALANCE MES ANTERIOR</t>
  </si>
  <si>
    <t xml:space="preserve">TOTAL DE INGRESO </t>
  </si>
  <si>
    <r>
      <rPr>
        <b/>
        <sz val="12"/>
        <rFont val="Calibri"/>
        <family val="2"/>
        <scheme val="minor"/>
      </rPr>
      <t>TOTAL DE GASTOS</t>
    </r>
    <r>
      <rPr>
        <sz val="12"/>
        <rFont val="Calibri"/>
        <family val="2"/>
        <scheme val="minor"/>
      </rPr>
      <t xml:space="preserve"> </t>
    </r>
  </si>
  <si>
    <t>SALDO</t>
  </si>
  <si>
    <t>DISPONIBLE</t>
  </si>
  <si>
    <t>DIFERENCIA</t>
  </si>
  <si>
    <t>SUBCTA DOLARES</t>
  </si>
  <si>
    <t>SUBCTA EURO</t>
  </si>
  <si>
    <t>CUENTA FONDO REPONIBLE INSTITUCIONAL 102</t>
  </si>
  <si>
    <t>CUENTA FONDO REPONIBLE INSTITUCIONAL 100</t>
  </si>
  <si>
    <t>SUBCUENTAS  FONDO 100</t>
  </si>
  <si>
    <t>SUBCUENTAS FONDO 102</t>
  </si>
  <si>
    <t>CUENTA DE SERVICIOS TECNICOS</t>
  </si>
  <si>
    <t>Elaborado por:</t>
  </si>
  <si>
    <t xml:space="preserve">Revisado por: </t>
  </si>
  <si>
    <t>NOTA: ESTE RESUMEN CONTEMPLA TODOS LOS INGRESOS Y GASTOS REALIZADO DESDE EL RNC: 430128317 A UN CORTE MENSUAL</t>
  </si>
  <si>
    <t>NOTA: TUVIMOS UN AJUSTE EN LA DISPONIBILIDAD AL 31 DE MARZO 2025 CORRESPONDIENTE A UN CAMBIO DE  FONDO POR EL CREDITO DE RD$213,230.40 REALIZADO POR LA TESORERIA NACIONAL.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</si>
</sst>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/mm/yyyy;@"/>
    <numFmt numFmtId="165" formatCode="_(* #,##0.00_);_(* \(#,##0.00\);_(* &quot;-&quot;??_);_(@_)"/>
    <numFmt numFmtId="166" formatCode="&quot;RD$&quot;#,##0.00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2"/>
      <name val="Calibri"/>
      <family val="2"/>
      <scheme val="minor"/>
    </font>
    <font>
      <sz val="20"/>
      <name val="Calibri"/>
      <family val="2"/>
      <scheme val="minor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20"/>
      <name val="Arial MT"/>
    </font>
    <font>
      <sz val="20"/>
      <color rgb="FF000000"/>
      <name val="Calibri"/>
      <family val="2"/>
      <scheme val="minor"/>
    </font>
    <font>
      <sz val="20"/>
      <name val="Arial MT"/>
      <family val="2"/>
    </font>
    <font>
      <sz val="20"/>
      <color theme="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4"/>
      <color rgb="FF000000"/>
      <name val="Calibri"/>
      <family val="2"/>
    </font>
    <font>
      <sz val="20"/>
      <color rgb="FF000000"/>
      <name val="Calibri"/>
      <family val="2"/>
    </font>
    <font>
      <sz val="12"/>
      <name val="Calibri"/>
      <family val="2"/>
    </font>
    <font>
      <sz val="20"/>
      <name val="Calibri"/>
      <family val="2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20"/>
      <name val="Arial MT"/>
    </font>
    <font>
      <sz val="11"/>
      <name val="Calibri"/>
      <family val="2"/>
      <scheme val="minor"/>
    </font>
    <font>
      <sz val="2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92D05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43">
    <xf numFmtId="0" fontId="0" fillId="0" borderId="0" xfId="0"/>
    <xf numFmtId="164" fontId="2" fillId="2" borderId="0" xfId="0" applyNumberFormat="1" applyFont="1" applyFill="1" applyAlignment="1">
      <alignment horizontal="left"/>
    </xf>
    <xf numFmtId="12" fontId="2" fillId="2" borderId="0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 wrapText="1"/>
    </xf>
    <xf numFmtId="165" fontId="4" fillId="0" borderId="0" xfId="1" applyFont="1" applyFill="1" applyAlignment="1">
      <alignment horizontal="right"/>
    </xf>
    <xf numFmtId="165" fontId="5" fillId="0" borderId="0" xfId="1" applyFont="1" applyFill="1" applyAlignment="1">
      <alignment horizontal="right"/>
    </xf>
    <xf numFmtId="165" fontId="5" fillId="2" borderId="0" xfId="1" applyFont="1" applyFill="1" applyAlignment="1">
      <alignment horizontal="right"/>
    </xf>
    <xf numFmtId="165" fontId="3" fillId="0" borderId="0" xfId="1" applyFont="1" applyFill="1" applyBorder="1" applyAlignment="1">
      <alignment horizontal="center"/>
    </xf>
    <xf numFmtId="14" fontId="6" fillId="2" borderId="1" xfId="0" applyNumberFormat="1" applyFont="1" applyFill="1" applyBorder="1" applyAlignment="1">
      <alignment horizontal="center"/>
    </xf>
    <xf numFmtId="14" fontId="6" fillId="2" borderId="2" xfId="0" applyNumberFormat="1" applyFont="1" applyFill="1" applyBorder="1" applyAlignment="1">
      <alignment horizontal="center"/>
    </xf>
    <xf numFmtId="14" fontId="6" fillId="2" borderId="3" xfId="0" applyNumberFormat="1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0" xfId="0" applyFont="1"/>
    <xf numFmtId="0" fontId="7" fillId="0" borderId="4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7" fillId="0" borderId="0" xfId="0" applyFont="1" applyAlignment="1">
      <alignment wrapText="1"/>
    </xf>
    <xf numFmtId="164" fontId="8" fillId="2" borderId="6" xfId="0" applyNumberFormat="1" applyFont="1" applyFill="1" applyBorder="1" applyAlignment="1">
      <alignment horizontal="left"/>
    </xf>
    <xf numFmtId="12" fontId="8" fillId="2" borderId="7" xfId="1" applyNumberFormat="1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 wrapText="1"/>
    </xf>
    <xf numFmtId="165" fontId="4" fillId="0" borderId="7" xfId="1" applyFont="1" applyFill="1" applyBorder="1" applyAlignment="1">
      <alignment horizontal="right"/>
    </xf>
    <xf numFmtId="165" fontId="9" fillId="0" borderId="7" xfId="1" applyFont="1" applyFill="1" applyBorder="1" applyAlignment="1">
      <alignment horizontal="right"/>
    </xf>
    <xf numFmtId="165" fontId="7" fillId="0" borderId="8" xfId="1" applyFont="1" applyFill="1" applyBorder="1" applyAlignment="1">
      <alignment horizont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65" fontId="10" fillId="3" borderId="11" xfId="1" applyFont="1" applyFill="1" applyBorder="1" applyAlignment="1">
      <alignment horizontal="right"/>
    </xf>
    <xf numFmtId="14" fontId="5" fillId="2" borderId="12" xfId="0" applyNumberFormat="1" applyFont="1" applyFill="1" applyBorder="1" applyAlignment="1">
      <alignment horizontal="center"/>
    </xf>
    <xf numFmtId="12" fontId="5" fillId="2" borderId="12" xfId="0" applyNumberFormat="1" applyFont="1" applyFill="1" applyBorder="1" applyAlignment="1">
      <alignment horizontal="center" wrapText="1"/>
    </xf>
    <xf numFmtId="0" fontId="11" fillId="4" borderId="12" xfId="0" applyFont="1" applyFill="1" applyBorder="1" applyAlignment="1">
      <alignment horizontal="center" wrapText="1"/>
    </xf>
    <xf numFmtId="165" fontId="12" fillId="2" borderId="12" xfId="1" applyFont="1" applyFill="1" applyBorder="1" applyAlignment="1">
      <alignment horizontal="right"/>
    </xf>
    <xf numFmtId="165" fontId="12" fillId="2" borderId="13" xfId="1" applyFont="1" applyFill="1" applyBorder="1" applyAlignment="1">
      <alignment horizontal="right"/>
    </xf>
    <xf numFmtId="165" fontId="9" fillId="2" borderId="0" xfId="1" quotePrefix="1" applyFont="1" applyFill="1" applyBorder="1" applyAlignment="1">
      <alignment horizontal="right"/>
    </xf>
    <xf numFmtId="14" fontId="5" fillId="2" borderId="13" xfId="0" applyNumberFormat="1" applyFont="1" applyFill="1" applyBorder="1" applyAlignment="1">
      <alignment horizontal="center"/>
    </xf>
    <xf numFmtId="12" fontId="5" fillId="2" borderId="13" xfId="0" applyNumberFormat="1" applyFont="1" applyFill="1" applyBorder="1" applyAlignment="1">
      <alignment horizontal="center" wrapText="1"/>
    </xf>
    <xf numFmtId="0" fontId="11" fillId="4" borderId="13" xfId="0" applyFont="1" applyFill="1" applyBorder="1" applyAlignment="1">
      <alignment horizontal="center" wrapText="1"/>
    </xf>
    <xf numFmtId="14" fontId="5" fillId="2" borderId="14" xfId="0" applyNumberFormat="1" applyFont="1" applyFill="1" applyBorder="1" applyAlignment="1">
      <alignment horizontal="center"/>
    </xf>
    <xf numFmtId="12" fontId="5" fillId="2" borderId="15" xfId="0" applyNumberFormat="1" applyFont="1" applyFill="1" applyBorder="1" applyAlignment="1">
      <alignment horizontal="center" wrapText="1"/>
    </xf>
    <xf numFmtId="0" fontId="11" fillId="4" borderId="15" xfId="0" applyFont="1" applyFill="1" applyBorder="1" applyAlignment="1">
      <alignment horizontal="center" wrapText="1"/>
    </xf>
    <xf numFmtId="14" fontId="5" fillId="2" borderId="16" xfId="0" applyNumberFormat="1" applyFont="1" applyFill="1" applyBorder="1" applyAlignment="1">
      <alignment horizontal="center"/>
    </xf>
    <xf numFmtId="12" fontId="5" fillId="2" borderId="17" xfId="0" applyNumberFormat="1" applyFont="1" applyFill="1" applyBorder="1" applyAlignment="1">
      <alignment horizontal="center" wrapText="1"/>
    </xf>
    <xf numFmtId="0" fontId="11" fillId="4" borderId="17" xfId="0" applyFont="1" applyFill="1" applyBorder="1" applyAlignment="1">
      <alignment horizontal="center" wrapText="1"/>
    </xf>
    <xf numFmtId="165" fontId="9" fillId="2" borderId="5" xfId="1" quotePrefix="1" applyFont="1" applyFill="1" applyBorder="1" applyAlignment="1">
      <alignment horizontal="right"/>
    </xf>
    <xf numFmtId="165" fontId="0" fillId="0" borderId="0" xfId="0" applyNumberFormat="1"/>
    <xf numFmtId="165" fontId="12" fillId="3" borderId="0" xfId="1" applyFont="1" applyFill="1" applyBorder="1" applyAlignment="1">
      <alignment horizontal="right"/>
    </xf>
    <xf numFmtId="164" fontId="5" fillId="0" borderId="4" xfId="0" applyNumberFormat="1" applyFont="1" applyBorder="1" applyAlignment="1">
      <alignment horizontal="center" wrapText="1" shrinkToFit="1"/>
    </xf>
    <xf numFmtId="0" fontId="3" fillId="0" borderId="0" xfId="0" applyFont="1" applyAlignment="1">
      <alignment horizontal="center" wrapText="1"/>
    </xf>
    <xf numFmtId="4" fontId="10" fillId="2" borderId="18" xfId="0" applyNumberFormat="1" applyFont="1" applyFill="1" applyBorder="1" applyAlignment="1">
      <alignment horizontal="center"/>
    </xf>
    <xf numFmtId="4" fontId="10" fillId="2" borderId="12" xfId="0" applyNumberFormat="1" applyFont="1" applyFill="1" applyBorder="1" applyAlignment="1">
      <alignment horizontal="center"/>
    </xf>
    <xf numFmtId="12" fontId="13" fillId="0" borderId="0" xfId="0" applyNumberFormat="1" applyFont="1" applyAlignment="1">
      <alignment horizontal="center" wrapText="1"/>
    </xf>
    <xf numFmtId="165" fontId="9" fillId="0" borderId="0" xfId="1" applyFont="1" applyFill="1" applyBorder="1" applyAlignment="1">
      <alignment horizontal="right" wrapText="1"/>
    </xf>
    <xf numFmtId="165" fontId="9" fillId="0" borderId="5" xfId="1" applyFont="1" applyFill="1" applyBorder="1" applyAlignment="1">
      <alignment horizontal="right" wrapText="1"/>
    </xf>
    <xf numFmtId="164" fontId="3" fillId="0" borderId="4" xfId="0" applyNumberFormat="1" applyFont="1" applyBorder="1" applyAlignment="1">
      <alignment horizontal="center"/>
    </xf>
    <xf numFmtId="12" fontId="7" fillId="0" borderId="0" xfId="1" applyNumberFormat="1" applyFont="1" applyFill="1" applyBorder="1" applyAlignment="1">
      <alignment horizontal="center"/>
    </xf>
    <xf numFmtId="165" fontId="4" fillId="0" borderId="0" xfId="1" applyFont="1" applyFill="1" applyBorder="1" applyAlignment="1">
      <alignment horizontal="right"/>
    </xf>
    <xf numFmtId="165" fontId="5" fillId="0" borderId="0" xfId="1" applyFont="1" applyFill="1" applyBorder="1" applyAlignment="1">
      <alignment horizontal="right"/>
    </xf>
    <xf numFmtId="165" fontId="7" fillId="0" borderId="5" xfId="1" applyFont="1" applyFill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5" xfId="0" applyFont="1" applyBorder="1" applyAlignment="1">
      <alignment horizontal="center"/>
    </xf>
    <xf numFmtId="12" fontId="3" fillId="0" borderId="0" xfId="1" applyNumberFormat="1" applyFont="1" applyFill="1" applyBorder="1" applyAlignment="1">
      <alignment horizontal="center" wrapText="1"/>
    </xf>
    <xf numFmtId="165" fontId="3" fillId="0" borderId="5" xfId="1" applyFont="1" applyFill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 wrapText="1"/>
    </xf>
    <xf numFmtId="0" fontId="15" fillId="0" borderId="7" xfId="0" applyFont="1" applyBorder="1" applyAlignment="1">
      <alignment horizontal="center" wrapText="1"/>
    </xf>
    <xf numFmtId="0" fontId="15" fillId="0" borderId="19" xfId="0" applyFont="1" applyBorder="1" applyAlignment="1">
      <alignment horizontal="center" wrapText="1"/>
    </xf>
    <xf numFmtId="165" fontId="0" fillId="5" borderId="0" xfId="0" applyNumberFormat="1" applyFill="1"/>
    <xf numFmtId="14" fontId="5" fillId="3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 wrapText="1"/>
    </xf>
    <xf numFmtId="165" fontId="10" fillId="0" borderId="0" xfId="1" applyFont="1" applyFill="1" applyBorder="1" applyAlignment="1">
      <alignment horizontal="right"/>
    </xf>
    <xf numFmtId="165" fontId="9" fillId="2" borderId="0" xfId="1" applyFont="1" applyFill="1" applyBorder="1" applyAlignment="1">
      <alignment horizontal="center" wrapText="1"/>
    </xf>
    <xf numFmtId="14" fontId="16" fillId="2" borderId="0" xfId="0" applyNumberFormat="1" applyFont="1" applyFill="1" applyAlignment="1">
      <alignment horizontal="center"/>
    </xf>
    <xf numFmtId="12" fontId="16" fillId="2" borderId="0" xfId="0" applyNumberFormat="1" applyFont="1" applyFill="1" applyAlignment="1">
      <alignment horizontal="center"/>
    </xf>
    <xf numFmtId="14" fontId="17" fillId="2" borderId="0" xfId="0" applyNumberFormat="1" applyFont="1" applyFill="1" applyAlignment="1">
      <alignment horizontal="center"/>
    </xf>
    <xf numFmtId="165" fontId="18" fillId="0" borderId="0" xfId="1" applyFont="1" applyFill="1" applyAlignment="1">
      <alignment horizontal="right"/>
    </xf>
    <xf numFmtId="165" fontId="19" fillId="0" borderId="0" xfId="1" applyFont="1" applyFill="1" applyAlignment="1">
      <alignment horizontal="right"/>
    </xf>
    <xf numFmtId="165" fontId="19" fillId="2" borderId="0" xfId="1" applyFont="1" applyFill="1" applyAlignment="1">
      <alignment horizontal="right"/>
    </xf>
    <xf numFmtId="165" fontId="17" fillId="0" borderId="0" xfId="1" applyFont="1" applyBorder="1" applyAlignment="1">
      <alignment horizontal="left"/>
    </xf>
    <xf numFmtId="14" fontId="17" fillId="2" borderId="0" xfId="0" applyNumberFormat="1" applyFont="1" applyFill="1" applyAlignment="1">
      <alignment horizontal="left"/>
    </xf>
    <xf numFmtId="0" fontId="7" fillId="0" borderId="0" xfId="0" applyFont="1" applyAlignment="1">
      <alignment horizontal="center" wrapText="1"/>
    </xf>
    <xf numFmtId="12" fontId="8" fillId="2" borderId="0" xfId="0" applyNumberFormat="1" applyFont="1" applyFill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165" fontId="4" fillId="0" borderId="0" xfId="1" applyFont="1" applyFill="1" applyBorder="1" applyAlignment="1">
      <alignment horizontal="right" wrapText="1"/>
    </xf>
    <xf numFmtId="165" fontId="9" fillId="2" borderId="0" xfId="1" applyFont="1" applyFill="1" applyBorder="1" applyAlignment="1">
      <alignment horizontal="right" wrapText="1"/>
    </xf>
    <xf numFmtId="165" fontId="7" fillId="2" borderId="0" xfId="1" applyFont="1" applyFill="1" applyBorder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164" fontId="8" fillId="2" borderId="12" xfId="0" applyNumberFormat="1" applyFont="1" applyFill="1" applyBorder="1" applyAlignment="1">
      <alignment horizontal="center" vertical="center" wrapText="1"/>
    </xf>
    <xf numFmtId="165" fontId="7" fillId="2" borderId="0" xfId="1" applyFont="1" applyFill="1" applyBorder="1" applyAlignment="1">
      <alignment horizontal="center" vertical="center" wrapText="1"/>
    </xf>
    <xf numFmtId="164" fontId="21" fillId="0" borderId="12" xfId="0" applyNumberFormat="1" applyFont="1" applyBorder="1" applyAlignment="1">
      <alignment horizontal="center" wrapText="1"/>
    </xf>
    <xf numFmtId="4" fontId="22" fillId="2" borderId="20" xfId="0" applyNumberFormat="1" applyFont="1" applyFill="1" applyBorder="1" applyAlignment="1">
      <alignment horizontal="center"/>
    </xf>
    <xf numFmtId="4" fontId="22" fillId="2" borderId="12" xfId="0" applyNumberFormat="1" applyFont="1" applyFill="1" applyBorder="1" applyAlignment="1">
      <alignment horizontal="center"/>
    </xf>
    <xf numFmtId="4" fontId="22" fillId="2" borderId="19" xfId="0" applyNumberFormat="1" applyFont="1" applyFill="1" applyBorder="1" applyAlignment="1">
      <alignment horizontal="center"/>
    </xf>
    <xf numFmtId="4" fontId="22" fillId="3" borderId="12" xfId="0" applyNumberFormat="1" applyFont="1" applyFill="1" applyBorder="1" applyAlignment="1">
      <alignment horizontal="center"/>
    </xf>
    <xf numFmtId="4" fontId="22" fillId="3" borderId="0" xfId="0" applyNumberFormat="1" applyFont="1" applyFill="1" applyAlignment="1">
      <alignment horizontal="center"/>
    </xf>
    <xf numFmtId="0" fontId="23" fillId="2" borderId="0" xfId="0" applyFont="1" applyFill="1"/>
    <xf numFmtId="164" fontId="21" fillId="2" borderId="12" xfId="0" applyNumberFormat="1" applyFont="1" applyFill="1" applyBorder="1" applyAlignment="1">
      <alignment horizontal="center" wrapText="1"/>
    </xf>
    <xf numFmtId="164" fontId="21" fillId="2" borderId="20" xfId="0" applyNumberFormat="1" applyFont="1" applyFill="1" applyBorder="1" applyAlignment="1">
      <alignment horizontal="center" wrapText="1"/>
    </xf>
    <xf numFmtId="165" fontId="9" fillId="0" borderId="0" xfId="1" applyFont="1" applyFill="1" applyBorder="1" applyAlignment="1">
      <alignment horizontal="center" wrapText="1"/>
    </xf>
    <xf numFmtId="0" fontId="23" fillId="2" borderId="0" xfId="0" applyFont="1" applyFill="1" applyAlignment="1">
      <alignment horizontal="center" wrapText="1"/>
    </xf>
    <xf numFmtId="164" fontId="21" fillId="0" borderId="20" xfId="0" applyNumberFormat="1" applyFont="1" applyBorder="1" applyAlignment="1">
      <alignment horizontal="center" wrapText="1"/>
    </xf>
    <xf numFmtId="4" fontId="22" fillId="3" borderId="4" xfId="0" applyNumberFormat="1" applyFont="1" applyFill="1" applyBorder="1" applyAlignment="1">
      <alignment horizontal="center" wrapText="1"/>
    </xf>
    <xf numFmtId="4" fontId="22" fillId="3" borderId="0" xfId="0" applyNumberFormat="1" applyFont="1" applyFill="1" applyAlignment="1">
      <alignment horizontal="center" wrapText="1"/>
    </xf>
    <xf numFmtId="164" fontId="6" fillId="2" borderId="12" xfId="0" applyNumberFormat="1" applyFont="1" applyFill="1" applyBorder="1" applyAlignment="1">
      <alignment horizontal="center" wrapText="1" shrinkToFit="1"/>
    </xf>
    <xf numFmtId="4" fontId="10" fillId="3" borderId="18" xfId="0" applyNumberFormat="1" applyFont="1" applyFill="1" applyBorder="1" applyAlignment="1">
      <alignment horizontal="center"/>
    </xf>
    <xf numFmtId="4" fontId="10" fillId="3" borderId="20" xfId="0" applyNumberFormat="1" applyFont="1" applyFill="1" applyBorder="1" applyAlignment="1">
      <alignment horizontal="center"/>
    </xf>
    <xf numFmtId="4" fontId="10" fillId="3" borderId="12" xfId="0" applyNumberFormat="1" applyFont="1" applyFill="1" applyBorder="1" applyAlignment="1">
      <alignment horizontal="center"/>
    </xf>
    <xf numFmtId="4" fontId="10" fillId="3" borderId="0" xfId="0" applyNumberFormat="1" applyFont="1" applyFill="1" applyAlignment="1">
      <alignment horizontal="center"/>
    </xf>
    <xf numFmtId="164" fontId="6" fillId="2" borderId="0" xfId="0" applyNumberFormat="1" applyFont="1" applyFill="1" applyAlignment="1">
      <alignment horizontal="center" wrapText="1" shrinkToFit="1"/>
    </xf>
    <xf numFmtId="165" fontId="21" fillId="2" borderId="0" xfId="1" applyFont="1" applyFill="1" applyBorder="1" applyAlignment="1">
      <alignment horizontal="center" wrapText="1"/>
    </xf>
    <xf numFmtId="165" fontId="5" fillId="0" borderId="0" xfId="1" applyFont="1" applyFill="1" applyBorder="1" applyAlignment="1">
      <alignment horizontal="right" wrapText="1"/>
    </xf>
    <xf numFmtId="166" fontId="9" fillId="2" borderId="0" xfId="0" applyNumberFormat="1" applyFont="1" applyFill="1" applyAlignment="1">
      <alignment horizontal="center" vertical="center" wrapText="1"/>
    </xf>
    <xf numFmtId="12" fontId="21" fillId="2" borderId="0" xfId="1" applyNumberFormat="1" applyFont="1" applyFill="1" applyBorder="1" applyAlignment="1">
      <alignment horizontal="center" wrapText="1"/>
    </xf>
    <xf numFmtId="12" fontId="2" fillId="2" borderId="0" xfId="1" applyNumberFormat="1" applyFont="1" applyFill="1" applyAlignment="1">
      <alignment horizontal="center"/>
    </xf>
    <xf numFmtId="4" fontId="3" fillId="2" borderId="0" xfId="0" applyNumberFormat="1" applyFont="1" applyFill="1" applyAlignment="1">
      <alignment horizontal="center" wrapText="1"/>
    </xf>
    <xf numFmtId="0" fontId="3" fillId="2" borderId="0" xfId="0" applyFont="1" applyFill="1" applyAlignment="1">
      <alignment horizontal="center"/>
    </xf>
    <xf numFmtId="164" fontId="2" fillId="2" borderId="0" xfId="0" applyNumberFormat="1" applyFont="1" applyFill="1"/>
    <xf numFmtId="12" fontId="2" fillId="2" borderId="0" xfId="1" applyNumberFormat="1" applyFont="1" applyFill="1" applyAlignment="1"/>
    <xf numFmtId="166" fontId="9" fillId="0" borderId="0" xfId="0" applyNumberFormat="1" applyFont="1" applyAlignment="1">
      <alignment horizontal="center" wrapText="1"/>
    </xf>
    <xf numFmtId="164" fontId="2" fillId="2" borderId="0" xfId="0" applyNumberFormat="1" applyFont="1" applyFill="1" applyAlignment="1">
      <alignment horizontal="center"/>
    </xf>
    <xf numFmtId="164" fontId="8" fillId="2" borderId="21" xfId="1" applyNumberFormat="1" applyFont="1" applyFill="1" applyBorder="1" applyAlignment="1">
      <alignment horizontal="center"/>
    </xf>
    <xf numFmtId="165" fontId="24" fillId="2" borderId="0" xfId="1" applyFont="1" applyFill="1" applyAlignment="1">
      <alignment horizontal="center" wrapText="1"/>
    </xf>
    <xf numFmtId="165" fontId="9" fillId="0" borderId="0" xfId="1" applyFont="1" applyFill="1" applyAlignment="1">
      <alignment horizontal="right"/>
    </xf>
    <xf numFmtId="0" fontId="7" fillId="0" borderId="22" xfId="0" applyFont="1" applyBorder="1" applyAlignment="1">
      <alignment horizontal="center"/>
    </xf>
    <xf numFmtId="165" fontId="3" fillId="2" borderId="0" xfId="0" applyNumberFormat="1" applyFont="1" applyFill="1" applyAlignment="1">
      <alignment horizontal="center" wrapText="1"/>
    </xf>
    <xf numFmtId="165" fontId="7" fillId="0" borderId="0" xfId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64" fontId="9" fillId="2" borderId="0" xfId="0" applyNumberFormat="1" applyFont="1" applyFill="1" applyAlignment="1">
      <alignment horizontal="left" wrapText="1" shrinkToFit="1"/>
    </xf>
    <xf numFmtId="165" fontId="9" fillId="0" borderId="0" xfId="1" applyFont="1" applyFill="1" applyBorder="1" applyAlignment="1">
      <alignment horizontal="center" wrapText="1" shrinkToFit="1"/>
    </xf>
    <xf numFmtId="164" fontId="21" fillId="2" borderId="0" xfId="0" applyNumberFormat="1" applyFont="1" applyFill="1" applyAlignment="1">
      <alignment horizontal="center" wrapText="1" shrinkToFit="1"/>
    </xf>
    <xf numFmtId="12" fontId="21" fillId="2" borderId="0" xfId="1" applyNumberFormat="1" applyFont="1" applyFill="1" applyBorder="1" applyAlignment="1">
      <alignment horizontal="center" wrapText="1" shrinkToFit="1"/>
    </xf>
    <xf numFmtId="165" fontId="9" fillId="2" borderId="0" xfId="0" applyNumberFormat="1" applyFont="1" applyFill="1" applyAlignment="1">
      <alignment horizontal="center" wrapText="1"/>
    </xf>
    <xf numFmtId="165" fontId="9" fillId="2" borderId="0" xfId="1" applyFont="1" applyFill="1" applyAlignment="1">
      <alignment horizontal="right"/>
    </xf>
    <xf numFmtId="0" fontId="2" fillId="0" borderId="0" xfId="0" applyFont="1" applyAlignment="1">
      <alignment horizontal="center"/>
    </xf>
    <xf numFmtId="165" fontId="7" fillId="2" borderId="0" xfId="0" applyNumberFormat="1" applyFont="1" applyFill="1" applyAlignment="1">
      <alignment horizontal="center" wrapText="1"/>
    </xf>
    <xf numFmtId="165" fontId="9" fillId="0" borderId="0" xfId="1" applyFont="1" applyFill="1" applyBorder="1" applyAlignment="1">
      <alignment horizontal="right"/>
    </xf>
    <xf numFmtId="165" fontId="9" fillId="2" borderId="0" xfId="1" applyFont="1" applyFill="1" applyBorder="1" applyAlignment="1">
      <alignment horizontal="right"/>
    </xf>
    <xf numFmtId="165" fontId="3" fillId="2" borderId="21" xfId="1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165" fontId="3" fillId="2" borderId="0" xfId="1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hyperlink" Target="http://es.wikipedia.org/wiki/Escudo_de_la_Rep%C3%BAblica_Dominicana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2381250</xdr:colOff>
      <xdr:row>2</xdr:row>
      <xdr:rowOff>166690</xdr:rowOff>
    </xdr:from>
    <xdr:ext cx="2705100" cy="2253394"/>
    <xdr:pic>
      <xdr:nvPicPr>
        <xdr:cNvPr id="2" name="irc_ilrp_i" descr="https://encrypted-tbn3.gstatic.com/images?q=tbn:ANd9GcTUimHI2VI0YhVB0qIvj0gUM4AjjNL0i8TDffATlh4o7Sq3ZUz5J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2775" y="747715"/>
          <a:ext cx="2705100" cy="22533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1885952</xdr:colOff>
      <xdr:row>3</xdr:row>
      <xdr:rowOff>149225</xdr:rowOff>
    </xdr:from>
    <xdr:ext cx="2571748" cy="1736725"/>
    <xdr:pic>
      <xdr:nvPicPr>
        <xdr:cNvPr id="3" name="3 Imagen" descr="C:\Users\pchavez\AppData\Local\Microsoft\Windows\Temporary Internet Files\Content.Outlook\AP5840X9\Logo INDOCAL.jpg">
          <a:extLst>
            <a:ext uri="{FF2B5EF4-FFF2-40B4-BE49-F238E27FC236}">
              <a16:creationId xmlns:a16="http://schemas.microsoft.com/office/drawing/2014/main" id="{00000000-0008-0000-0500-000003000000}"/>
            </a:ext>
            <a:ext uri="{147F2762-F138-4A5C-976F-8EAC2B608ADB}">
              <a16:predDERef xmlns:a16="http://schemas.microsoft.com/office/drawing/2014/main" pred="{05A45F54-F146-4B1E-AC64-F0E621FF4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0652" y="1063625"/>
          <a:ext cx="2571748" cy="173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969294</xdr:colOff>
      <xdr:row>621</xdr:row>
      <xdr:rowOff>133350</xdr:rowOff>
    </xdr:from>
    <xdr:ext cx="2618456" cy="1562100"/>
    <xdr:pic>
      <xdr:nvPicPr>
        <xdr:cNvPr id="4" name="3 Imagen" descr="C:\Users\pchavez\AppData\Local\Microsoft\Windows\Temporary Internet Files\Content.Outlook\AP5840X9\Logo INDOCAL.jp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2869" y="261508875"/>
          <a:ext cx="2618456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538162</xdr:colOff>
      <xdr:row>620</xdr:row>
      <xdr:rowOff>269875</xdr:rowOff>
    </xdr:from>
    <xdr:ext cx="3197225" cy="1978025"/>
    <xdr:pic>
      <xdr:nvPicPr>
        <xdr:cNvPr id="5" name="irc_ilrp_i" descr="https://encrypted-tbn3.gstatic.com/images?q=tbn:ANd9GcTUimHI2VI0YhVB0qIvj0gUM4AjjNL0i8TDffATlh4o7Sq3ZUz5J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8762" y="261312025"/>
          <a:ext cx="3197225" cy="1978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docal.sharepoint.com/sites/contabilidad/Documentos%20compartidos/Compartida/CONTABILIDAD/CARPETA%202025/INFORME%20PARA%20OAI%202025/INFORME%20OAI%202025/LIBRO%20DE%20INGRESO%20E%20EGRESO%202025%20ENERO%20-%20DIC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 2025"/>
      <sheetName val="FEBRERO 2025 "/>
      <sheetName val="MARZO 2025"/>
      <sheetName val="ABRIL 2025"/>
      <sheetName val="MAYO 2025"/>
      <sheetName val="JUNIO 2025"/>
      <sheetName val="Hoja2"/>
    </sheetNames>
    <sheetDataSet>
      <sheetData sheetId="0"/>
      <sheetData sheetId="1"/>
      <sheetData sheetId="2"/>
      <sheetData sheetId="3"/>
      <sheetData sheetId="4">
        <row r="776">
          <cell r="H776">
            <v>27536.61</v>
          </cell>
        </row>
        <row r="777">
          <cell r="H777">
            <v>0</v>
          </cell>
        </row>
        <row r="779">
          <cell r="H779">
            <v>265111.5</v>
          </cell>
        </row>
        <row r="780">
          <cell r="H780">
            <v>59841200.870000005</v>
          </cell>
        </row>
        <row r="781">
          <cell r="H781">
            <v>60707993.050000004</v>
          </cell>
        </row>
        <row r="782">
          <cell r="H782">
            <v>10369300.300000001</v>
          </cell>
        </row>
        <row r="783">
          <cell r="H783">
            <v>131211142.33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Q661"/>
  <sheetViews>
    <sheetView tabSelected="1" topLeftCell="B356" zoomScale="60" zoomScaleNormal="60" workbookViewId="0">
      <selection activeCell="D380" sqref="D380"/>
    </sheetView>
  </sheetViews>
  <sheetFormatPr baseColWidth="10" defaultColWidth="72.85546875" defaultRowHeight="18.75"/>
  <cols>
    <col min="1" max="1" width="0" hidden="1" customWidth="1"/>
    <col min="2" max="2" width="14.85546875" customWidth="1"/>
    <col min="3" max="3" width="32.42578125" style="141" bestFit="1" customWidth="1"/>
    <col min="4" max="4" width="43.85546875" style="136" bestFit="1" customWidth="1"/>
    <col min="5" max="5" width="99" customWidth="1"/>
    <col min="6" max="6" width="31" customWidth="1"/>
    <col min="7" max="7" width="36.42578125" bestFit="1" customWidth="1"/>
    <col min="8" max="8" width="34.5703125" customWidth="1"/>
    <col min="9" max="10" width="29.28515625" bestFit="1" customWidth="1"/>
    <col min="11" max="11" width="27.5703125" bestFit="1" customWidth="1"/>
    <col min="12" max="12" width="27.28515625" bestFit="1" customWidth="1"/>
    <col min="13" max="13" width="28.140625" bestFit="1" customWidth="1"/>
    <col min="14" max="15" width="22.5703125" customWidth="1"/>
    <col min="16" max="16" width="42.7109375" customWidth="1"/>
  </cols>
  <sheetData>
    <row r="2" spans="3:15" ht="27" thickBot="1">
      <c r="C2" s="1"/>
      <c r="D2" s="2"/>
      <c r="E2" s="3"/>
      <c r="F2" s="4"/>
      <c r="G2" s="5"/>
      <c r="H2" s="6"/>
      <c r="I2" s="7"/>
      <c r="J2" s="7"/>
      <c r="K2" s="7"/>
      <c r="L2" s="7"/>
      <c r="M2" s="7"/>
      <c r="N2" s="7"/>
      <c r="O2" s="7"/>
    </row>
    <row r="3" spans="3:15" ht="26.25">
      <c r="C3" s="8"/>
      <c r="D3" s="9"/>
      <c r="E3" s="9"/>
      <c r="F3" s="9"/>
      <c r="G3" s="9"/>
      <c r="H3" s="10"/>
      <c r="I3" s="7"/>
      <c r="J3" s="7"/>
      <c r="K3" s="7"/>
      <c r="L3" s="7"/>
      <c r="M3" s="7"/>
      <c r="N3" s="7"/>
      <c r="O3" s="7"/>
    </row>
    <row r="4" spans="3:15" ht="26.25">
      <c r="C4" s="11" t="s">
        <v>0</v>
      </c>
      <c r="D4" s="12"/>
      <c r="E4" s="12"/>
      <c r="F4" s="12"/>
      <c r="G4" s="12"/>
      <c r="H4" s="13"/>
      <c r="I4" s="14"/>
      <c r="J4" s="14"/>
      <c r="K4" s="14"/>
      <c r="L4" s="14"/>
      <c r="M4" s="14"/>
      <c r="N4" s="14"/>
      <c r="O4" s="14"/>
    </row>
    <row r="5" spans="3:15" ht="26.25">
      <c r="C5" s="15" t="s">
        <v>1</v>
      </c>
      <c r="D5" s="16"/>
      <c r="E5" s="16"/>
      <c r="F5" s="16"/>
      <c r="G5" s="16"/>
      <c r="H5" s="17"/>
      <c r="I5" s="18"/>
      <c r="J5" s="18"/>
      <c r="K5" s="18"/>
      <c r="L5" s="18"/>
      <c r="M5" s="18"/>
      <c r="N5" s="18"/>
      <c r="O5" s="18"/>
    </row>
    <row r="6" spans="3:15" ht="26.25">
      <c r="C6" s="11" t="s">
        <v>2</v>
      </c>
      <c r="D6" s="12"/>
      <c r="E6" s="12"/>
      <c r="F6" s="12"/>
      <c r="G6" s="12"/>
      <c r="H6" s="13"/>
      <c r="I6" s="14"/>
      <c r="J6" s="14"/>
      <c r="K6" s="14"/>
      <c r="L6" s="14"/>
      <c r="M6" s="14"/>
      <c r="N6" s="14"/>
      <c r="O6" s="14"/>
    </row>
    <row r="7" spans="3:15" ht="26.25">
      <c r="C7" s="11" t="s">
        <v>3</v>
      </c>
      <c r="D7" s="12"/>
      <c r="E7" s="12"/>
      <c r="F7" s="12"/>
      <c r="G7" s="12"/>
      <c r="H7" s="13"/>
      <c r="I7" s="14"/>
      <c r="J7" s="14"/>
      <c r="K7" s="14"/>
      <c r="L7" s="14"/>
      <c r="M7" s="14"/>
      <c r="N7" s="14"/>
      <c r="O7" s="14"/>
    </row>
    <row r="8" spans="3:15" ht="26.25">
      <c r="C8" s="11" t="s">
        <v>4</v>
      </c>
      <c r="D8" s="12"/>
      <c r="E8" s="12"/>
      <c r="F8" s="12"/>
      <c r="G8" s="12"/>
      <c r="H8" s="13"/>
      <c r="I8" s="14"/>
      <c r="J8" s="14"/>
      <c r="K8" s="14"/>
      <c r="L8" s="14"/>
      <c r="M8" s="14"/>
      <c r="N8" s="14"/>
      <c r="O8" s="14"/>
    </row>
    <row r="9" spans="3:15" ht="26.25">
      <c r="C9" s="11" t="s">
        <v>5</v>
      </c>
      <c r="D9" s="12"/>
      <c r="E9" s="12"/>
      <c r="F9" s="12"/>
      <c r="G9" s="12"/>
      <c r="H9" s="13"/>
      <c r="I9" s="14"/>
      <c r="J9" s="14"/>
      <c r="K9" s="14"/>
      <c r="L9" s="14"/>
      <c r="M9" s="14"/>
      <c r="N9" s="14"/>
      <c r="O9" s="14"/>
    </row>
    <row r="10" spans="3:15" ht="27" thickBot="1">
      <c r="C10" s="11" t="s">
        <v>6</v>
      </c>
      <c r="D10" s="12"/>
      <c r="E10" s="12"/>
      <c r="F10" s="12"/>
      <c r="G10" s="12"/>
      <c r="H10" s="13"/>
      <c r="I10" s="14"/>
      <c r="J10" s="14"/>
      <c r="K10" s="14"/>
      <c r="L10" s="14"/>
      <c r="M10" s="14"/>
      <c r="N10" s="14"/>
      <c r="O10" s="14"/>
    </row>
    <row r="11" spans="3:15" ht="53.25" thickBot="1">
      <c r="C11" s="19"/>
      <c r="D11" s="20"/>
      <c r="E11" s="21"/>
      <c r="F11" s="22"/>
      <c r="G11" s="23"/>
      <c r="H11" s="24" t="s">
        <v>7</v>
      </c>
    </row>
    <row r="12" spans="3:15" ht="52.5" customHeight="1" thickBot="1">
      <c r="C12" s="25" t="s">
        <v>8</v>
      </c>
      <c r="D12" s="26" t="s">
        <v>9</v>
      </c>
      <c r="E12" s="26" t="s">
        <v>10</v>
      </c>
      <c r="F12" s="27" t="s">
        <v>11</v>
      </c>
      <c r="G12" s="27" t="s">
        <v>12</v>
      </c>
      <c r="H12" s="28">
        <f>+'[1]MAYO 2025'!H783</f>
        <v>131211142.33</v>
      </c>
    </row>
    <row r="13" spans="3:15" ht="27" thickBot="1">
      <c r="C13" s="29">
        <v>45810</v>
      </c>
      <c r="D13" s="30">
        <v>452400470188</v>
      </c>
      <c r="E13" s="31" t="s">
        <v>13</v>
      </c>
      <c r="F13" s="32">
        <v>57812</v>
      </c>
      <c r="G13" s="32"/>
      <c r="H13" s="33">
        <f>+H12+F13-G13</f>
        <v>131268954.33</v>
      </c>
      <c r="I13" s="34"/>
      <c r="J13" s="34"/>
      <c r="K13" s="34"/>
      <c r="L13" s="34"/>
      <c r="M13" s="34"/>
      <c r="N13" s="34"/>
      <c r="O13" s="34"/>
    </row>
    <row r="14" spans="3:15" ht="27" thickBot="1">
      <c r="C14" s="29">
        <v>45810</v>
      </c>
      <c r="D14" s="30">
        <v>452400470188</v>
      </c>
      <c r="E14" s="31" t="s">
        <v>13</v>
      </c>
      <c r="F14" s="32">
        <v>-750</v>
      </c>
      <c r="G14" s="32"/>
      <c r="H14" s="33">
        <f>+H13+F14-G14</f>
        <v>131268204.33</v>
      </c>
      <c r="I14" s="34"/>
      <c r="J14" s="34"/>
      <c r="K14" s="34"/>
      <c r="L14" s="34"/>
      <c r="M14" s="34"/>
      <c r="N14" s="34"/>
      <c r="O14" s="34"/>
    </row>
    <row r="15" spans="3:15" ht="27" thickBot="1">
      <c r="C15" s="29">
        <v>45810</v>
      </c>
      <c r="D15" s="30">
        <v>397887801</v>
      </c>
      <c r="E15" s="31" t="s">
        <v>13</v>
      </c>
      <c r="F15" s="32">
        <v>7700</v>
      </c>
      <c r="G15" s="32"/>
      <c r="H15" s="33">
        <f t="shared" ref="H15:H78" si="0">+H14+F15-G15</f>
        <v>131275904.33</v>
      </c>
      <c r="I15" s="34"/>
      <c r="J15" s="34"/>
      <c r="K15" s="34"/>
      <c r="L15" s="34"/>
      <c r="M15" s="34"/>
      <c r="N15" s="34"/>
      <c r="O15" s="34"/>
    </row>
    <row r="16" spans="3:15" ht="27" thickBot="1">
      <c r="C16" s="29">
        <v>45810</v>
      </c>
      <c r="D16" s="30">
        <v>2500160406</v>
      </c>
      <c r="E16" s="31" t="s">
        <v>13</v>
      </c>
      <c r="F16" s="32">
        <v>8000</v>
      </c>
      <c r="G16" s="32"/>
      <c r="H16" s="33">
        <f t="shared" si="0"/>
        <v>131283904.33</v>
      </c>
      <c r="I16" s="34"/>
      <c r="J16" s="34"/>
      <c r="K16" s="34"/>
      <c r="L16" s="34"/>
      <c r="M16" s="34"/>
      <c r="N16" s="34"/>
      <c r="O16" s="34"/>
    </row>
    <row r="17" spans="3:15" ht="27" thickBot="1">
      <c r="C17" s="29">
        <v>45810</v>
      </c>
      <c r="D17" s="30">
        <v>397891801</v>
      </c>
      <c r="E17" s="31" t="s">
        <v>13</v>
      </c>
      <c r="F17" s="32">
        <v>5000</v>
      </c>
      <c r="G17" s="32"/>
      <c r="H17" s="33">
        <f t="shared" si="0"/>
        <v>131288904.33</v>
      </c>
      <c r="I17" s="34"/>
      <c r="J17" s="34"/>
      <c r="K17" s="34"/>
      <c r="L17" s="34"/>
      <c r="M17" s="34"/>
      <c r="N17" s="34"/>
      <c r="O17" s="34"/>
    </row>
    <row r="18" spans="3:15" ht="27" thickBot="1">
      <c r="C18" s="29">
        <v>45810</v>
      </c>
      <c r="D18" s="30">
        <v>397892690</v>
      </c>
      <c r="E18" s="31" t="s">
        <v>13</v>
      </c>
      <c r="F18" s="32">
        <v>9100</v>
      </c>
      <c r="G18" s="32"/>
      <c r="H18" s="33">
        <f t="shared" si="0"/>
        <v>131298004.33</v>
      </c>
      <c r="I18" s="34"/>
      <c r="J18" s="34"/>
      <c r="K18" s="34"/>
      <c r="L18" s="34"/>
      <c r="M18" s="34"/>
      <c r="N18" s="34"/>
      <c r="O18" s="34"/>
    </row>
    <row r="19" spans="3:15" ht="27" thickBot="1">
      <c r="C19" s="29">
        <v>45810</v>
      </c>
      <c r="D19" s="30">
        <v>923945729</v>
      </c>
      <c r="E19" s="31" t="s">
        <v>13</v>
      </c>
      <c r="F19" s="32">
        <v>35000</v>
      </c>
      <c r="G19" s="32"/>
      <c r="H19" s="33">
        <f t="shared" si="0"/>
        <v>131333004.33</v>
      </c>
      <c r="I19" s="34"/>
      <c r="J19" s="34"/>
      <c r="K19" s="34"/>
      <c r="L19" s="34"/>
      <c r="M19" s="34"/>
      <c r="N19" s="34"/>
      <c r="O19" s="34"/>
    </row>
    <row r="20" spans="3:15" ht="27" thickBot="1">
      <c r="C20" s="29">
        <v>45810</v>
      </c>
      <c r="D20" s="30">
        <v>452400543532</v>
      </c>
      <c r="E20" s="31" t="s">
        <v>13</v>
      </c>
      <c r="F20" s="32">
        <v>131750</v>
      </c>
      <c r="G20" s="32"/>
      <c r="H20" s="33">
        <f t="shared" si="0"/>
        <v>131464754.33</v>
      </c>
      <c r="I20" s="34"/>
      <c r="J20" s="34"/>
      <c r="K20" s="34"/>
      <c r="L20" s="34"/>
      <c r="M20" s="34"/>
      <c r="N20" s="34"/>
      <c r="O20" s="34"/>
    </row>
    <row r="21" spans="3:15" ht="27" thickBot="1">
      <c r="C21" s="29">
        <v>45810</v>
      </c>
      <c r="D21" s="30">
        <v>452400543535</v>
      </c>
      <c r="E21" s="31" t="s">
        <v>13</v>
      </c>
      <c r="F21" s="32">
        <v>95199</v>
      </c>
      <c r="G21" s="32"/>
      <c r="H21" s="33">
        <f t="shared" si="0"/>
        <v>131559953.33</v>
      </c>
      <c r="I21" s="34"/>
      <c r="J21" s="34"/>
      <c r="K21" s="34"/>
      <c r="L21" s="34"/>
      <c r="M21" s="34"/>
      <c r="N21" s="34"/>
      <c r="O21" s="34"/>
    </row>
    <row r="22" spans="3:15" ht="27" thickBot="1">
      <c r="C22" s="29">
        <v>45810</v>
      </c>
      <c r="D22" s="30">
        <v>452400543546</v>
      </c>
      <c r="E22" s="31" t="s">
        <v>13</v>
      </c>
      <c r="F22" s="32">
        <v>5360</v>
      </c>
      <c r="G22" s="32"/>
      <c r="H22" s="33">
        <f t="shared" si="0"/>
        <v>131565313.33</v>
      </c>
      <c r="I22" s="34"/>
      <c r="J22" s="34"/>
      <c r="K22" s="34"/>
      <c r="L22" s="34"/>
      <c r="M22" s="34"/>
      <c r="N22" s="34"/>
      <c r="O22" s="34"/>
    </row>
    <row r="23" spans="3:15" ht="27" thickBot="1">
      <c r="C23" s="29">
        <v>45810</v>
      </c>
      <c r="D23" s="30">
        <v>5530010823</v>
      </c>
      <c r="E23" s="31" t="s">
        <v>13</v>
      </c>
      <c r="F23" s="32">
        <v>39400</v>
      </c>
      <c r="G23" s="32"/>
      <c r="H23" s="33">
        <f t="shared" si="0"/>
        <v>131604713.33</v>
      </c>
      <c r="I23" s="34"/>
      <c r="J23" s="34"/>
      <c r="K23" s="34"/>
      <c r="L23" s="34"/>
      <c r="M23" s="34"/>
      <c r="N23" s="34"/>
      <c r="O23" s="34"/>
    </row>
    <row r="24" spans="3:15" ht="27" thickBot="1">
      <c r="C24" s="29">
        <v>45810</v>
      </c>
      <c r="D24" s="30">
        <v>5530010826</v>
      </c>
      <c r="E24" s="31" t="s">
        <v>13</v>
      </c>
      <c r="F24" s="32">
        <v>143250</v>
      </c>
      <c r="G24" s="32"/>
      <c r="H24" s="33">
        <f t="shared" si="0"/>
        <v>131747963.33</v>
      </c>
      <c r="I24" s="34"/>
      <c r="J24" s="34"/>
      <c r="K24" s="34"/>
      <c r="L24" s="34"/>
      <c r="M24" s="34"/>
      <c r="N24" s="34"/>
      <c r="O24" s="34"/>
    </row>
    <row r="25" spans="3:15" ht="27" thickBot="1">
      <c r="C25" s="29">
        <v>45810</v>
      </c>
      <c r="D25" s="30">
        <v>730010753</v>
      </c>
      <c r="E25" s="31" t="s">
        <v>13</v>
      </c>
      <c r="F25" s="32">
        <v>45000</v>
      </c>
      <c r="G25" s="32"/>
      <c r="H25" s="33">
        <f t="shared" si="0"/>
        <v>131792963.33</v>
      </c>
      <c r="I25" s="34"/>
      <c r="J25" s="34"/>
      <c r="K25" s="34"/>
      <c r="L25" s="34"/>
      <c r="M25" s="34"/>
      <c r="N25" s="34"/>
      <c r="O25" s="34"/>
    </row>
    <row r="26" spans="3:15" ht="27" thickBot="1">
      <c r="C26" s="29">
        <v>45810</v>
      </c>
      <c r="D26" s="30">
        <v>923946101</v>
      </c>
      <c r="E26" s="31" t="s">
        <v>13</v>
      </c>
      <c r="F26" s="32">
        <v>3000</v>
      </c>
      <c r="G26" s="32"/>
      <c r="H26" s="33">
        <f t="shared" si="0"/>
        <v>131795963.33</v>
      </c>
      <c r="I26" s="34"/>
      <c r="J26" s="34"/>
      <c r="K26" s="34"/>
      <c r="L26" s="34"/>
      <c r="M26" s="34"/>
      <c r="N26" s="34"/>
      <c r="O26" s="34"/>
    </row>
    <row r="27" spans="3:15" ht="53.25" thickBot="1">
      <c r="C27" s="29">
        <v>45810</v>
      </c>
      <c r="D27" s="30" t="s">
        <v>14</v>
      </c>
      <c r="E27" s="31" t="s">
        <v>15</v>
      </c>
      <c r="F27" s="32"/>
      <c r="G27" s="32">
        <v>1000000</v>
      </c>
      <c r="H27" s="33">
        <f t="shared" si="0"/>
        <v>130795963.33</v>
      </c>
      <c r="I27" s="34"/>
      <c r="J27" s="34"/>
      <c r="K27" s="34"/>
      <c r="L27" s="34"/>
      <c r="M27" s="34"/>
      <c r="N27" s="34"/>
      <c r="O27" s="34"/>
    </row>
    <row r="28" spans="3:15" ht="27" thickBot="1">
      <c r="C28" s="29">
        <v>45810</v>
      </c>
      <c r="D28" s="30" t="s">
        <v>16</v>
      </c>
      <c r="E28" s="31" t="s">
        <v>17</v>
      </c>
      <c r="F28" s="32"/>
      <c r="G28" s="32">
        <v>384751</v>
      </c>
      <c r="H28" s="33">
        <f t="shared" si="0"/>
        <v>130411212.33</v>
      </c>
      <c r="I28" s="34"/>
      <c r="J28" s="34"/>
      <c r="K28" s="34"/>
      <c r="L28" s="34"/>
      <c r="M28" s="34"/>
      <c r="N28" s="34"/>
      <c r="O28" s="34"/>
    </row>
    <row r="29" spans="3:15" ht="27" thickBot="1">
      <c r="C29" s="29">
        <v>45810</v>
      </c>
      <c r="D29" s="30" t="s">
        <v>16</v>
      </c>
      <c r="E29" s="31" t="s">
        <v>18</v>
      </c>
      <c r="F29" s="32"/>
      <c r="G29" s="32">
        <v>58809.99</v>
      </c>
      <c r="H29" s="33">
        <f t="shared" si="0"/>
        <v>130352402.34</v>
      </c>
      <c r="I29" s="34"/>
      <c r="J29" s="34"/>
      <c r="K29" s="34"/>
      <c r="L29" s="34"/>
      <c r="M29" s="34"/>
      <c r="N29" s="34"/>
      <c r="O29" s="34"/>
    </row>
    <row r="30" spans="3:15" ht="27" thickBot="1">
      <c r="C30" s="35">
        <v>45810</v>
      </c>
      <c r="D30" s="36" t="s">
        <v>19</v>
      </c>
      <c r="E30" s="37" t="s">
        <v>20</v>
      </c>
      <c r="F30" s="32"/>
      <c r="G30" s="32">
        <v>127714.24000000001</v>
      </c>
      <c r="H30" s="33">
        <f t="shared" si="0"/>
        <v>130224688.10000001</v>
      </c>
      <c r="I30" s="34"/>
      <c r="J30" s="34"/>
      <c r="K30" s="34"/>
      <c r="L30" s="34"/>
      <c r="M30" s="34"/>
      <c r="N30" s="34"/>
      <c r="O30" s="34"/>
    </row>
    <row r="31" spans="3:15" ht="27" thickBot="1">
      <c r="C31" s="38">
        <v>45810</v>
      </c>
      <c r="D31" s="39" t="s">
        <v>19</v>
      </c>
      <c r="E31" s="40" t="s">
        <v>21</v>
      </c>
      <c r="F31" s="32"/>
      <c r="G31" s="32">
        <v>7002.88</v>
      </c>
      <c r="H31" s="33">
        <f t="shared" si="0"/>
        <v>130217685.22000001</v>
      </c>
      <c r="I31" s="34"/>
      <c r="J31" s="34"/>
      <c r="K31" s="34"/>
      <c r="L31" s="34"/>
      <c r="M31" s="34"/>
      <c r="N31" s="34"/>
      <c r="O31" s="34"/>
    </row>
    <row r="32" spans="3:15" ht="53.25" thickBot="1">
      <c r="C32" s="38">
        <v>45810</v>
      </c>
      <c r="D32" s="39">
        <v>401355</v>
      </c>
      <c r="E32" s="40" t="s">
        <v>22</v>
      </c>
      <c r="F32" s="32">
        <v>1500</v>
      </c>
      <c r="G32" s="32"/>
      <c r="H32" s="33">
        <f t="shared" si="0"/>
        <v>130219185.22000001</v>
      </c>
      <c r="I32" s="34"/>
      <c r="J32" s="34"/>
      <c r="K32" s="34"/>
      <c r="L32" s="34"/>
      <c r="M32" s="34"/>
      <c r="N32" s="34"/>
      <c r="O32" s="34"/>
    </row>
    <row r="33" spans="3:15" ht="53.25" thickBot="1">
      <c r="C33" s="38">
        <v>45810</v>
      </c>
      <c r="D33" s="39">
        <v>49214</v>
      </c>
      <c r="E33" s="40" t="s">
        <v>22</v>
      </c>
      <c r="F33" s="32">
        <v>600</v>
      </c>
      <c r="G33" s="32"/>
      <c r="H33" s="33">
        <f t="shared" si="0"/>
        <v>130219785.22000001</v>
      </c>
      <c r="I33" s="34"/>
      <c r="J33" s="34"/>
      <c r="K33" s="34"/>
      <c r="L33" s="34"/>
      <c r="M33" s="34"/>
      <c r="N33" s="34"/>
      <c r="O33" s="34"/>
    </row>
    <row r="34" spans="3:15" ht="27" thickBot="1">
      <c r="C34" s="38">
        <v>45811</v>
      </c>
      <c r="D34" s="39">
        <v>452400470182</v>
      </c>
      <c r="E34" s="40" t="s">
        <v>13</v>
      </c>
      <c r="F34" s="32">
        <v>311467</v>
      </c>
      <c r="G34" s="32"/>
      <c r="H34" s="33">
        <f t="shared" si="0"/>
        <v>130531252.22000001</v>
      </c>
      <c r="I34" s="34"/>
      <c r="J34" s="34"/>
      <c r="K34" s="34"/>
      <c r="L34" s="34"/>
      <c r="M34" s="34"/>
      <c r="N34" s="34"/>
      <c r="O34" s="34"/>
    </row>
    <row r="35" spans="3:15" ht="27" thickBot="1">
      <c r="C35" s="38">
        <v>45811</v>
      </c>
      <c r="D35" s="39">
        <v>397999986</v>
      </c>
      <c r="E35" s="40" t="s">
        <v>13</v>
      </c>
      <c r="F35" s="32">
        <v>8000</v>
      </c>
      <c r="G35" s="32"/>
      <c r="H35" s="33">
        <f t="shared" si="0"/>
        <v>130539252.22000001</v>
      </c>
      <c r="I35" s="34"/>
      <c r="J35" s="34"/>
      <c r="K35" s="34"/>
      <c r="L35" s="34"/>
      <c r="M35" s="34"/>
      <c r="N35" s="34"/>
      <c r="O35" s="34"/>
    </row>
    <row r="36" spans="3:15" ht="27" thickBot="1">
      <c r="C36" s="38">
        <v>45811</v>
      </c>
      <c r="D36" s="39">
        <v>452400548225</v>
      </c>
      <c r="E36" s="40" t="s">
        <v>13</v>
      </c>
      <c r="F36" s="32">
        <v>800</v>
      </c>
      <c r="G36" s="32"/>
      <c r="H36" s="33">
        <f t="shared" si="0"/>
        <v>130540052.22000001</v>
      </c>
      <c r="I36" s="34"/>
      <c r="J36" s="34"/>
      <c r="K36" s="34"/>
      <c r="L36" s="34"/>
      <c r="M36" s="34"/>
      <c r="N36" s="34"/>
      <c r="O36" s="34"/>
    </row>
    <row r="37" spans="3:15" ht="27" thickBot="1">
      <c r="C37" s="38">
        <v>45811</v>
      </c>
      <c r="D37" s="39">
        <v>452400543131</v>
      </c>
      <c r="E37" s="40" t="s">
        <v>13</v>
      </c>
      <c r="F37" s="32">
        <v>2100</v>
      </c>
      <c r="G37" s="32"/>
      <c r="H37" s="33">
        <f t="shared" si="0"/>
        <v>130542152.22000001</v>
      </c>
      <c r="I37" s="34"/>
      <c r="J37" s="34"/>
      <c r="K37" s="34"/>
      <c r="L37" s="34"/>
      <c r="M37" s="34"/>
      <c r="N37" s="34"/>
      <c r="O37" s="34"/>
    </row>
    <row r="38" spans="3:15" ht="27" thickBot="1">
      <c r="C38" s="38">
        <v>45811</v>
      </c>
      <c r="D38" s="39">
        <v>452400549372</v>
      </c>
      <c r="E38" s="40" t="s">
        <v>13</v>
      </c>
      <c r="F38" s="32">
        <v>4205</v>
      </c>
      <c r="G38" s="32"/>
      <c r="H38" s="33">
        <f t="shared" si="0"/>
        <v>130546357.22000001</v>
      </c>
      <c r="I38" s="34"/>
      <c r="J38" s="34"/>
      <c r="K38" s="34"/>
      <c r="L38" s="34"/>
      <c r="M38" s="34"/>
      <c r="N38" s="34"/>
      <c r="O38" s="34"/>
    </row>
    <row r="39" spans="3:15" ht="27" thickBot="1">
      <c r="C39" s="38">
        <v>45811</v>
      </c>
      <c r="D39" s="39">
        <v>239463887</v>
      </c>
      <c r="E39" s="40" t="s">
        <v>13</v>
      </c>
      <c r="F39" s="32">
        <v>15000</v>
      </c>
      <c r="G39" s="32"/>
      <c r="H39" s="33">
        <f t="shared" si="0"/>
        <v>130561357.22000001</v>
      </c>
      <c r="I39" s="34"/>
      <c r="J39" s="34"/>
      <c r="K39" s="34"/>
      <c r="L39" s="34"/>
      <c r="M39" s="34"/>
      <c r="N39" s="34"/>
      <c r="O39" s="34"/>
    </row>
    <row r="40" spans="3:15" ht="27" thickBot="1">
      <c r="C40" s="38">
        <v>45811</v>
      </c>
      <c r="D40" s="39">
        <v>398013643</v>
      </c>
      <c r="E40" s="40" t="s">
        <v>13</v>
      </c>
      <c r="F40" s="32">
        <v>8000</v>
      </c>
      <c r="G40" s="32"/>
      <c r="H40" s="33">
        <f t="shared" si="0"/>
        <v>130569357.22000001</v>
      </c>
      <c r="I40" s="34"/>
      <c r="J40" s="34"/>
      <c r="K40" s="34"/>
      <c r="L40" s="34"/>
      <c r="M40" s="34"/>
      <c r="N40" s="34"/>
      <c r="O40" s="34"/>
    </row>
    <row r="41" spans="3:15" ht="27" thickBot="1">
      <c r="C41" s="38">
        <v>45811</v>
      </c>
      <c r="D41" s="39">
        <v>2500040161</v>
      </c>
      <c r="E41" s="40" t="s">
        <v>13</v>
      </c>
      <c r="F41" s="32">
        <v>15000</v>
      </c>
      <c r="G41" s="32"/>
      <c r="H41" s="33">
        <f t="shared" si="0"/>
        <v>130584357.22000001</v>
      </c>
      <c r="I41" s="34"/>
      <c r="J41" s="34"/>
      <c r="K41" s="34"/>
      <c r="L41" s="34"/>
      <c r="M41" s="34"/>
      <c r="N41" s="34"/>
      <c r="O41" s="34"/>
    </row>
    <row r="42" spans="3:15" ht="27" thickBot="1">
      <c r="C42" s="38">
        <v>45811</v>
      </c>
      <c r="D42" s="39">
        <v>452400430005</v>
      </c>
      <c r="E42" s="40" t="s">
        <v>13</v>
      </c>
      <c r="F42" s="32">
        <v>28160</v>
      </c>
      <c r="G42" s="32"/>
      <c r="H42" s="33">
        <f t="shared" si="0"/>
        <v>130612517.22000001</v>
      </c>
      <c r="I42" s="34"/>
      <c r="J42" s="34"/>
      <c r="K42" s="34"/>
      <c r="L42" s="34"/>
      <c r="M42" s="34"/>
      <c r="N42" s="34"/>
      <c r="O42" s="34"/>
    </row>
    <row r="43" spans="3:15" ht="27" thickBot="1">
      <c r="C43" s="38">
        <v>45811</v>
      </c>
      <c r="D43" s="39">
        <v>452400540449</v>
      </c>
      <c r="E43" s="40" t="s">
        <v>13</v>
      </c>
      <c r="F43" s="32">
        <v>750</v>
      </c>
      <c r="G43" s="32"/>
      <c r="H43" s="33">
        <f t="shared" si="0"/>
        <v>130613267.22000001</v>
      </c>
      <c r="I43" s="34"/>
      <c r="J43" s="34"/>
      <c r="K43" s="34"/>
      <c r="L43" s="34"/>
      <c r="M43" s="34"/>
      <c r="N43" s="34"/>
      <c r="O43" s="34"/>
    </row>
    <row r="44" spans="3:15" ht="27" thickBot="1">
      <c r="C44" s="38">
        <v>45811</v>
      </c>
      <c r="D44" s="39">
        <v>452400544663</v>
      </c>
      <c r="E44" s="40" t="s">
        <v>13</v>
      </c>
      <c r="F44" s="32">
        <v>5300</v>
      </c>
      <c r="G44" s="32"/>
      <c r="H44" s="33">
        <f t="shared" si="0"/>
        <v>130618567.22000001</v>
      </c>
      <c r="I44" s="34"/>
      <c r="J44" s="34"/>
      <c r="K44" s="34"/>
      <c r="L44" s="34"/>
      <c r="M44" s="34"/>
      <c r="N44" s="34"/>
      <c r="O44" s="34"/>
    </row>
    <row r="45" spans="3:15" ht="27" thickBot="1">
      <c r="C45" s="38">
        <v>45811</v>
      </c>
      <c r="D45" s="39">
        <v>452400545212</v>
      </c>
      <c r="E45" s="40" t="s">
        <v>13</v>
      </c>
      <c r="F45" s="32">
        <v>16000</v>
      </c>
      <c r="G45" s="32"/>
      <c r="H45" s="33">
        <f t="shared" si="0"/>
        <v>130634567.22000001</v>
      </c>
      <c r="I45" s="34"/>
      <c r="J45" s="34"/>
      <c r="K45" s="34"/>
      <c r="L45" s="34"/>
      <c r="M45" s="34"/>
      <c r="N45" s="34"/>
      <c r="O45" s="34"/>
    </row>
    <row r="46" spans="3:15" ht="27" thickBot="1">
      <c r="C46" s="38">
        <v>45811</v>
      </c>
      <c r="D46" s="39">
        <v>452400545551</v>
      </c>
      <c r="E46" s="40" t="s">
        <v>13</v>
      </c>
      <c r="F46" s="32">
        <v>5286</v>
      </c>
      <c r="G46" s="32"/>
      <c r="H46" s="33">
        <f t="shared" si="0"/>
        <v>130639853.22000001</v>
      </c>
      <c r="I46" s="34"/>
      <c r="J46" s="34"/>
      <c r="K46" s="34"/>
      <c r="L46" s="34"/>
      <c r="M46" s="34"/>
      <c r="N46" s="34"/>
      <c r="O46" s="34"/>
    </row>
    <row r="47" spans="3:15" ht="27" thickBot="1">
      <c r="C47" s="38">
        <v>45811</v>
      </c>
      <c r="D47" s="39">
        <v>5530050303</v>
      </c>
      <c r="E47" s="40" t="s">
        <v>13</v>
      </c>
      <c r="F47" s="32">
        <v>64100</v>
      </c>
      <c r="G47" s="32"/>
      <c r="H47" s="33">
        <f t="shared" si="0"/>
        <v>130703953.22000001</v>
      </c>
      <c r="I47" s="34"/>
      <c r="J47" s="34"/>
      <c r="K47" s="34"/>
      <c r="L47" s="34"/>
      <c r="M47" s="34"/>
      <c r="N47" s="34"/>
      <c r="O47" s="34"/>
    </row>
    <row r="48" spans="3:15" ht="27" thickBot="1">
      <c r="C48" s="38">
        <v>45811</v>
      </c>
      <c r="D48" s="39">
        <v>239466737</v>
      </c>
      <c r="E48" s="40" t="s">
        <v>13</v>
      </c>
      <c r="F48" s="32">
        <v>8000</v>
      </c>
      <c r="G48" s="32"/>
      <c r="H48" s="33">
        <f t="shared" si="0"/>
        <v>130711953.22000001</v>
      </c>
      <c r="I48" s="34"/>
      <c r="J48" s="34"/>
      <c r="K48" s="34"/>
      <c r="L48" s="34"/>
      <c r="M48" s="34"/>
      <c r="N48" s="34"/>
      <c r="O48" s="34"/>
    </row>
    <row r="49" spans="3:15" ht="27" thickBot="1">
      <c r="C49" s="41">
        <v>45811</v>
      </c>
      <c r="D49" s="42">
        <v>452400430002</v>
      </c>
      <c r="E49" s="43" t="s">
        <v>13</v>
      </c>
      <c r="F49" s="32">
        <v>53200</v>
      </c>
      <c r="G49" s="32"/>
      <c r="H49" s="33">
        <f t="shared" si="0"/>
        <v>130765153.22000001</v>
      </c>
      <c r="I49" s="34"/>
      <c r="J49" s="34"/>
      <c r="K49" s="34"/>
      <c r="L49" s="34"/>
      <c r="M49" s="34"/>
      <c r="N49" s="34"/>
      <c r="O49" s="34"/>
    </row>
    <row r="50" spans="3:15" ht="27" thickBot="1">
      <c r="C50" s="41">
        <v>45811</v>
      </c>
      <c r="D50" s="42">
        <v>239468186</v>
      </c>
      <c r="E50" s="43" t="s">
        <v>13</v>
      </c>
      <c r="F50" s="32">
        <v>7500</v>
      </c>
      <c r="G50" s="32"/>
      <c r="H50" s="33">
        <f t="shared" si="0"/>
        <v>130772653.22000001</v>
      </c>
      <c r="I50" s="34"/>
      <c r="J50" s="34"/>
      <c r="K50" s="34"/>
      <c r="L50" s="34"/>
      <c r="M50" s="34"/>
      <c r="N50" s="34"/>
      <c r="O50" s="34"/>
    </row>
    <row r="51" spans="3:15" ht="53.25" thickBot="1">
      <c r="C51" s="41">
        <v>45811</v>
      </c>
      <c r="D51" s="42">
        <v>403941</v>
      </c>
      <c r="E51" s="43" t="s">
        <v>22</v>
      </c>
      <c r="F51" s="32">
        <v>675</v>
      </c>
      <c r="G51" s="32"/>
      <c r="H51" s="33">
        <f t="shared" si="0"/>
        <v>130773328.22000001</v>
      </c>
      <c r="I51" s="34"/>
      <c r="J51" s="34"/>
      <c r="K51" s="34"/>
      <c r="L51" s="34"/>
      <c r="M51" s="34"/>
      <c r="N51" s="34"/>
      <c r="O51" s="34"/>
    </row>
    <row r="52" spans="3:15" ht="53.25" thickBot="1">
      <c r="C52" s="41">
        <v>45811</v>
      </c>
      <c r="D52" s="42">
        <v>12831</v>
      </c>
      <c r="E52" s="43" t="s">
        <v>22</v>
      </c>
      <c r="F52" s="32">
        <v>600</v>
      </c>
      <c r="G52" s="32"/>
      <c r="H52" s="33">
        <f t="shared" si="0"/>
        <v>130773928.22000001</v>
      </c>
      <c r="I52" s="34"/>
      <c r="J52" s="34"/>
      <c r="K52" s="34"/>
      <c r="L52" s="34"/>
      <c r="M52" s="34"/>
      <c r="N52" s="34"/>
      <c r="O52" s="34"/>
    </row>
    <row r="53" spans="3:15" ht="53.25" thickBot="1">
      <c r="C53" s="41">
        <v>45811</v>
      </c>
      <c r="D53" s="42" t="s">
        <v>23</v>
      </c>
      <c r="E53" s="43" t="s">
        <v>22</v>
      </c>
      <c r="F53" s="32">
        <v>600</v>
      </c>
      <c r="G53" s="32"/>
      <c r="H53" s="33">
        <f t="shared" si="0"/>
        <v>130774528.22000001</v>
      </c>
      <c r="I53" s="34"/>
      <c r="J53" s="34"/>
      <c r="K53" s="34"/>
      <c r="L53" s="34"/>
      <c r="M53" s="34"/>
      <c r="N53" s="34"/>
      <c r="O53" s="34"/>
    </row>
    <row r="54" spans="3:15" ht="53.25" thickBot="1">
      <c r="C54" s="41">
        <v>45811</v>
      </c>
      <c r="D54" s="42">
        <v>69705</v>
      </c>
      <c r="E54" s="43" t="s">
        <v>22</v>
      </c>
      <c r="F54" s="32">
        <v>2500</v>
      </c>
      <c r="G54" s="32"/>
      <c r="H54" s="33">
        <f t="shared" si="0"/>
        <v>130777028.22000001</v>
      </c>
      <c r="I54" s="34"/>
      <c r="J54" s="34"/>
      <c r="K54" s="34"/>
      <c r="L54" s="34"/>
      <c r="M54" s="34"/>
      <c r="N54" s="34"/>
      <c r="O54" s="34"/>
    </row>
    <row r="55" spans="3:15" ht="27" thickBot="1">
      <c r="C55" s="41">
        <v>45812</v>
      </c>
      <c r="D55" s="42" t="s">
        <v>24</v>
      </c>
      <c r="E55" s="43" t="s">
        <v>25</v>
      </c>
      <c r="F55" s="32">
        <v>11000</v>
      </c>
      <c r="G55" s="32"/>
      <c r="H55" s="33">
        <f t="shared" si="0"/>
        <v>130788028.22000001</v>
      </c>
      <c r="I55" s="34"/>
      <c r="J55" s="34"/>
      <c r="K55" s="34"/>
      <c r="L55" s="34"/>
      <c r="M55" s="34"/>
      <c r="N55" s="34"/>
      <c r="O55" s="34"/>
    </row>
    <row r="56" spans="3:15" ht="27" thickBot="1">
      <c r="C56" s="41">
        <v>45812</v>
      </c>
      <c r="D56" s="42" t="s">
        <v>26</v>
      </c>
      <c r="E56" s="43" t="s">
        <v>25</v>
      </c>
      <c r="F56" s="32">
        <v>11000</v>
      </c>
      <c r="G56" s="32"/>
      <c r="H56" s="33">
        <f t="shared" si="0"/>
        <v>130799028.22000001</v>
      </c>
      <c r="I56" s="34"/>
      <c r="J56" s="34"/>
      <c r="K56" s="34"/>
      <c r="L56" s="34"/>
      <c r="M56" s="34"/>
      <c r="N56" s="34"/>
      <c r="O56" s="34"/>
    </row>
    <row r="57" spans="3:15" ht="27" thickBot="1">
      <c r="C57" s="41">
        <v>45812</v>
      </c>
      <c r="D57" s="42" t="s">
        <v>27</v>
      </c>
      <c r="E57" s="43" t="s">
        <v>25</v>
      </c>
      <c r="F57" s="32">
        <v>28000</v>
      </c>
      <c r="G57" s="32"/>
      <c r="H57" s="33">
        <f t="shared" si="0"/>
        <v>130827028.22000001</v>
      </c>
      <c r="I57" s="34"/>
      <c r="J57" s="34"/>
      <c r="K57" s="34"/>
      <c r="L57" s="34"/>
      <c r="M57" s="34"/>
      <c r="N57" s="34"/>
      <c r="O57" s="34"/>
    </row>
    <row r="58" spans="3:15" ht="27" thickBot="1">
      <c r="C58" s="41">
        <v>45812</v>
      </c>
      <c r="D58" s="42" t="s">
        <v>28</v>
      </c>
      <c r="E58" s="43" t="s">
        <v>25</v>
      </c>
      <c r="F58" s="32">
        <v>5500</v>
      </c>
      <c r="G58" s="32"/>
      <c r="H58" s="33">
        <f t="shared" si="0"/>
        <v>130832528.22000001</v>
      </c>
      <c r="I58" s="34"/>
      <c r="J58" s="34"/>
      <c r="K58" s="34"/>
      <c r="L58" s="34"/>
      <c r="M58" s="34"/>
      <c r="N58" s="34"/>
      <c r="O58" s="34"/>
    </row>
    <row r="59" spans="3:15" ht="27" thickBot="1">
      <c r="C59" s="41">
        <v>45812</v>
      </c>
      <c r="D59" s="42" t="s">
        <v>29</v>
      </c>
      <c r="E59" s="43" t="s">
        <v>25</v>
      </c>
      <c r="F59" s="32">
        <v>5500</v>
      </c>
      <c r="G59" s="32"/>
      <c r="H59" s="33">
        <f t="shared" si="0"/>
        <v>130838028.22000001</v>
      </c>
      <c r="I59" s="34"/>
      <c r="J59" s="34"/>
      <c r="K59" s="34"/>
      <c r="L59" s="34"/>
      <c r="M59" s="34"/>
      <c r="N59" s="34"/>
      <c r="O59" s="34"/>
    </row>
    <row r="60" spans="3:15" ht="27" thickBot="1">
      <c r="C60" s="41">
        <v>45812</v>
      </c>
      <c r="D60" s="42" t="s">
        <v>30</v>
      </c>
      <c r="E60" s="43" t="s">
        <v>25</v>
      </c>
      <c r="F60" s="32">
        <v>5500</v>
      </c>
      <c r="G60" s="32"/>
      <c r="H60" s="33">
        <f t="shared" si="0"/>
        <v>130843528.22000001</v>
      </c>
      <c r="I60" s="34"/>
      <c r="J60" s="34"/>
      <c r="K60" s="34"/>
      <c r="L60" s="34"/>
      <c r="M60" s="34"/>
      <c r="N60" s="34"/>
      <c r="O60" s="34"/>
    </row>
    <row r="61" spans="3:15" ht="27" thickBot="1">
      <c r="C61" s="41">
        <v>45812</v>
      </c>
      <c r="D61" s="42">
        <v>452400470189</v>
      </c>
      <c r="E61" s="43" t="s">
        <v>13</v>
      </c>
      <c r="F61" s="32">
        <v>198850</v>
      </c>
      <c r="G61" s="32"/>
      <c r="H61" s="33">
        <f t="shared" si="0"/>
        <v>131042378.22000001</v>
      </c>
      <c r="I61" s="34"/>
      <c r="J61" s="34"/>
      <c r="K61" s="34"/>
      <c r="L61" s="34"/>
      <c r="M61" s="34"/>
      <c r="N61" s="34"/>
      <c r="O61" s="34"/>
    </row>
    <row r="62" spans="3:15" ht="27" thickBot="1">
      <c r="C62" s="41">
        <v>45812</v>
      </c>
      <c r="D62" s="42">
        <v>2930010018</v>
      </c>
      <c r="E62" s="43" t="s">
        <v>13</v>
      </c>
      <c r="F62" s="32">
        <v>8000</v>
      </c>
      <c r="G62" s="32"/>
      <c r="H62" s="33">
        <f t="shared" si="0"/>
        <v>131050378.22000001</v>
      </c>
      <c r="I62" s="34"/>
      <c r="J62" s="34"/>
      <c r="K62" s="34"/>
      <c r="L62" s="34"/>
      <c r="M62" s="34"/>
      <c r="N62" s="34"/>
      <c r="O62" s="34"/>
    </row>
    <row r="63" spans="3:15" ht="27" thickBot="1">
      <c r="C63" s="41">
        <v>45812</v>
      </c>
      <c r="D63" s="42">
        <v>452400542235</v>
      </c>
      <c r="E63" s="43" t="s">
        <v>13</v>
      </c>
      <c r="F63" s="32">
        <v>9000</v>
      </c>
      <c r="G63" s="32"/>
      <c r="H63" s="33">
        <f t="shared" si="0"/>
        <v>131059378.22000001</v>
      </c>
      <c r="I63" s="34"/>
      <c r="J63" s="34"/>
      <c r="K63" s="34"/>
      <c r="L63" s="34"/>
      <c r="M63" s="34"/>
      <c r="N63" s="34"/>
      <c r="O63" s="34"/>
    </row>
    <row r="64" spans="3:15" ht="27" thickBot="1">
      <c r="C64" s="41">
        <v>45812</v>
      </c>
      <c r="D64" s="42">
        <v>452400543266</v>
      </c>
      <c r="E64" s="43" t="s">
        <v>13</v>
      </c>
      <c r="F64" s="32">
        <v>12600</v>
      </c>
      <c r="G64" s="32"/>
      <c r="H64" s="33">
        <f t="shared" si="0"/>
        <v>131071978.22000001</v>
      </c>
      <c r="I64" s="34"/>
      <c r="J64" s="34"/>
      <c r="K64" s="34"/>
      <c r="L64" s="34"/>
      <c r="M64" s="34"/>
      <c r="N64" s="34"/>
      <c r="O64" s="34"/>
    </row>
    <row r="65" spans="3:15" ht="27" thickBot="1">
      <c r="C65" s="41">
        <v>45812</v>
      </c>
      <c r="D65" s="42">
        <v>452400546852</v>
      </c>
      <c r="E65" s="43" t="s">
        <v>13</v>
      </c>
      <c r="F65" s="32">
        <v>18000</v>
      </c>
      <c r="G65" s="32"/>
      <c r="H65" s="33">
        <f t="shared" si="0"/>
        <v>131089978.22000001</v>
      </c>
      <c r="I65" s="34"/>
      <c r="J65" s="34"/>
      <c r="K65" s="34"/>
      <c r="L65" s="34"/>
      <c r="M65" s="34"/>
      <c r="N65" s="34"/>
      <c r="O65" s="34"/>
    </row>
    <row r="66" spans="3:15" ht="27" thickBot="1">
      <c r="C66" s="41">
        <v>45812</v>
      </c>
      <c r="D66" s="42">
        <v>239470751</v>
      </c>
      <c r="E66" s="43" t="s">
        <v>13</v>
      </c>
      <c r="F66" s="32">
        <v>8000</v>
      </c>
      <c r="G66" s="32"/>
      <c r="H66" s="33">
        <f t="shared" si="0"/>
        <v>131097978.22000001</v>
      </c>
      <c r="I66" s="34"/>
      <c r="J66" s="34"/>
      <c r="K66" s="34"/>
      <c r="L66" s="34"/>
      <c r="M66" s="34"/>
      <c r="N66" s="34"/>
      <c r="O66" s="34"/>
    </row>
    <row r="67" spans="3:15" ht="27" thickBot="1">
      <c r="C67" s="41">
        <v>45812</v>
      </c>
      <c r="D67" s="42">
        <v>5280010081</v>
      </c>
      <c r="E67" s="43" t="s">
        <v>13</v>
      </c>
      <c r="F67" s="32">
        <v>10150</v>
      </c>
      <c r="G67" s="32"/>
      <c r="H67" s="33">
        <f t="shared" si="0"/>
        <v>131108128.22000001</v>
      </c>
      <c r="I67" s="34"/>
      <c r="J67" s="34"/>
      <c r="K67" s="34"/>
      <c r="L67" s="34"/>
      <c r="M67" s="34"/>
      <c r="N67" s="34"/>
      <c r="O67" s="34"/>
    </row>
    <row r="68" spans="3:15" ht="27" thickBot="1">
      <c r="C68" s="41">
        <v>45812</v>
      </c>
      <c r="D68" s="42">
        <v>5280010084</v>
      </c>
      <c r="E68" s="43" t="s">
        <v>13</v>
      </c>
      <c r="F68" s="32">
        <v>9600</v>
      </c>
      <c r="G68" s="32"/>
      <c r="H68" s="33">
        <f t="shared" si="0"/>
        <v>131117728.22000001</v>
      </c>
      <c r="I68" s="34"/>
      <c r="J68" s="34"/>
      <c r="K68" s="34"/>
      <c r="L68" s="34"/>
      <c r="M68" s="34"/>
      <c r="N68" s="34"/>
      <c r="O68" s="34"/>
    </row>
    <row r="69" spans="3:15" ht="27" thickBot="1">
      <c r="C69" s="41">
        <v>45812</v>
      </c>
      <c r="D69" s="42">
        <v>5280010087</v>
      </c>
      <c r="E69" s="43" t="s">
        <v>13</v>
      </c>
      <c r="F69" s="32">
        <v>9800</v>
      </c>
      <c r="G69" s="32"/>
      <c r="H69" s="33">
        <f t="shared" si="0"/>
        <v>131127528.22000001</v>
      </c>
      <c r="I69" s="34"/>
      <c r="J69" s="34"/>
      <c r="K69" s="34"/>
      <c r="L69" s="34"/>
      <c r="M69" s="34"/>
      <c r="N69" s="34"/>
      <c r="O69" s="34"/>
    </row>
    <row r="70" spans="3:15" ht="27" thickBot="1">
      <c r="C70" s="41">
        <v>45812</v>
      </c>
      <c r="D70" s="42">
        <v>5280010090</v>
      </c>
      <c r="E70" s="43" t="s">
        <v>13</v>
      </c>
      <c r="F70" s="32">
        <v>48300</v>
      </c>
      <c r="G70" s="32"/>
      <c r="H70" s="33">
        <f t="shared" si="0"/>
        <v>131175828.22000001</v>
      </c>
      <c r="I70" s="34"/>
      <c r="J70" s="34"/>
      <c r="K70" s="34"/>
      <c r="L70" s="34"/>
      <c r="M70" s="34"/>
      <c r="N70" s="34"/>
      <c r="O70" s="34"/>
    </row>
    <row r="71" spans="3:15" ht="27" thickBot="1">
      <c r="C71" s="41">
        <v>45812</v>
      </c>
      <c r="D71" s="42">
        <v>5280010093</v>
      </c>
      <c r="E71" s="43" t="s">
        <v>13</v>
      </c>
      <c r="F71" s="32">
        <v>3000</v>
      </c>
      <c r="G71" s="32"/>
      <c r="H71" s="33">
        <f t="shared" si="0"/>
        <v>131178828.22000001</v>
      </c>
      <c r="I71" s="34"/>
      <c r="J71" s="34"/>
      <c r="K71" s="34"/>
      <c r="L71" s="34"/>
      <c r="M71" s="34"/>
      <c r="N71" s="34"/>
      <c r="O71" s="34"/>
    </row>
    <row r="72" spans="3:15" ht="27" thickBot="1">
      <c r="C72" s="41">
        <v>45812</v>
      </c>
      <c r="D72" s="42">
        <v>239470910</v>
      </c>
      <c r="E72" s="43" t="s">
        <v>13</v>
      </c>
      <c r="F72" s="32">
        <v>8000</v>
      </c>
      <c r="G72" s="32"/>
      <c r="H72" s="33">
        <f t="shared" si="0"/>
        <v>131186828.22000001</v>
      </c>
      <c r="I72" s="34"/>
      <c r="J72" s="34"/>
      <c r="K72" s="34"/>
      <c r="L72" s="34"/>
      <c r="M72" s="34"/>
      <c r="N72" s="34"/>
      <c r="O72" s="34"/>
    </row>
    <row r="73" spans="3:15" ht="27" thickBot="1">
      <c r="C73" s="41">
        <v>45812</v>
      </c>
      <c r="D73" s="42">
        <v>239471417</v>
      </c>
      <c r="E73" s="43" t="s">
        <v>13</v>
      </c>
      <c r="F73" s="32">
        <v>5000</v>
      </c>
      <c r="G73" s="32"/>
      <c r="H73" s="33">
        <f t="shared" si="0"/>
        <v>131191828.22000001</v>
      </c>
      <c r="I73" s="34"/>
      <c r="J73" s="34"/>
      <c r="K73" s="34"/>
      <c r="L73" s="34"/>
      <c r="M73" s="34"/>
      <c r="N73" s="34"/>
      <c r="O73" s="34"/>
    </row>
    <row r="74" spans="3:15" ht="27" thickBot="1">
      <c r="C74" s="41">
        <v>45812</v>
      </c>
      <c r="D74" s="42">
        <v>8300110172</v>
      </c>
      <c r="E74" s="43" t="s">
        <v>13</v>
      </c>
      <c r="F74" s="32">
        <v>5000</v>
      </c>
      <c r="G74" s="32"/>
      <c r="H74" s="33">
        <f t="shared" si="0"/>
        <v>131196828.22000001</v>
      </c>
      <c r="I74" s="34"/>
      <c r="J74" s="34"/>
      <c r="K74" s="34"/>
      <c r="L74" s="34"/>
      <c r="M74" s="34"/>
      <c r="N74" s="34"/>
      <c r="O74" s="34"/>
    </row>
    <row r="75" spans="3:15" ht="27" thickBot="1">
      <c r="C75" s="41">
        <v>45812</v>
      </c>
      <c r="D75" s="42">
        <v>398113807</v>
      </c>
      <c r="E75" s="43" t="s">
        <v>13</v>
      </c>
      <c r="F75" s="32">
        <v>2800</v>
      </c>
      <c r="G75" s="32"/>
      <c r="H75" s="33">
        <f t="shared" si="0"/>
        <v>131199628.22000001</v>
      </c>
      <c r="I75" s="34"/>
      <c r="J75" s="34"/>
      <c r="K75" s="34"/>
      <c r="L75" s="34"/>
      <c r="M75" s="34"/>
      <c r="N75" s="34"/>
      <c r="O75" s="34"/>
    </row>
    <row r="76" spans="3:15" ht="27" thickBot="1">
      <c r="C76" s="41">
        <v>45812</v>
      </c>
      <c r="D76" s="42">
        <v>452400430006</v>
      </c>
      <c r="E76" s="43" t="s">
        <v>13</v>
      </c>
      <c r="F76" s="32">
        <v>502175</v>
      </c>
      <c r="G76" s="32"/>
      <c r="H76" s="33">
        <f t="shared" si="0"/>
        <v>131701803.22000001</v>
      </c>
      <c r="I76" s="34"/>
      <c r="J76" s="34"/>
      <c r="K76" s="34"/>
      <c r="L76" s="34"/>
      <c r="M76" s="34"/>
      <c r="N76" s="34"/>
      <c r="O76" s="34"/>
    </row>
    <row r="77" spans="3:15" ht="27" thickBot="1">
      <c r="C77" s="41">
        <v>45812</v>
      </c>
      <c r="D77" s="42">
        <v>5530050073</v>
      </c>
      <c r="E77" s="43" t="s">
        <v>13</v>
      </c>
      <c r="F77" s="32">
        <v>11200</v>
      </c>
      <c r="G77" s="32"/>
      <c r="H77" s="33">
        <f t="shared" si="0"/>
        <v>131713003.22000001</v>
      </c>
      <c r="I77" s="34"/>
      <c r="J77" s="34"/>
      <c r="K77" s="34"/>
      <c r="L77" s="34"/>
      <c r="M77" s="34"/>
      <c r="N77" s="34"/>
      <c r="O77" s="34"/>
    </row>
    <row r="78" spans="3:15" ht="27" thickBot="1">
      <c r="C78" s="38">
        <v>45812</v>
      </c>
      <c r="D78" s="39">
        <v>5530050076</v>
      </c>
      <c r="E78" s="40" t="s">
        <v>13</v>
      </c>
      <c r="F78" s="32">
        <v>1275</v>
      </c>
      <c r="G78" s="32"/>
      <c r="H78" s="33">
        <f t="shared" si="0"/>
        <v>131714278.22000001</v>
      </c>
      <c r="I78" s="34"/>
      <c r="J78" s="34"/>
      <c r="K78" s="34"/>
      <c r="L78" s="34"/>
      <c r="M78" s="34"/>
      <c r="N78" s="34"/>
      <c r="O78" s="34"/>
    </row>
    <row r="79" spans="3:15" ht="27" thickBot="1">
      <c r="C79" s="38">
        <v>45812</v>
      </c>
      <c r="D79" s="39">
        <v>452400541979</v>
      </c>
      <c r="E79" s="40" t="s">
        <v>13</v>
      </c>
      <c r="F79" s="32">
        <v>100</v>
      </c>
      <c r="G79" s="32"/>
      <c r="H79" s="33">
        <f t="shared" ref="H79:H142" si="1">+H78+F79-G79</f>
        <v>131714378.22000001</v>
      </c>
      <c r="I79" s="34"/>
      <c r="J79" s="34"/>
      <c r="K79" s="34"/>
      <c r="L79" s="34"/>
      <c r="M79" s="34"/>
      <c r="N79" s="34"/>
      <c r="O79" s="34"/>
    </row>
    <row r="80" spans="3:15" ht="27" thickBot="1">
      <c r="C80" s="38">
        <v>45812</v>
      </c>
      <c r="D80" s="39">
        <v>452400543061</v>
      </c>
      <c r="E80" s="40" t="s">
        <v>13</v>
      </c>
      <c r="F80" s="32">
        <v>6700</v>
      </c>
      <c r="G80" s="32"/>
      <c r="H80" s="33">
        <f t="shared" si="1"/>
        <v>131721078.22000001</v>
      </c>
      <c r="I80" s="34"/>
      <c r="J80" s="34"/>
      <c r="K80" s="34"/>
      <c r="L80" s="34"/>
      <c r="M80" s="34"/>
      <c r="N80" s="34"/>
      <c r="O80" s="34"/>
    </row>
    <row r="81" spans="3:15" ht="27" thickBot="1">
      <c r="C81" s="38">
        <v>45812</v>
      </c>
      <c r="D81" s="39">
        <v>452400544075</v>
      </c>
      <c r="E81" s="40" t="s">
        <v>13</v>
      </c>
      <c r="F81" s="32">
        <v>760</v>
      </c>
      <c r="G81" s="32"/>
      <c r="H81" s="33">
        <f t="shared" si="1"/>
        <v>131721838.22000001</v>
      </c>
      <c r="I81" s="34"/>
      <c r="J81" s="34"/>
      <c r="K81" s="34"/>
      <c r="L81" s="34"/>
      <c r="M81" s="34"/>
      <c r="N81" s="34"/>
      <c r="O81" s="34"/>
    </row>
    <row r="82" spans="3:15" ht="27" thickBot="1">
      <c r="C82" s="38">
        <v>45812</v>
      </c>
      <c r="D82" s="39">
        <v>398137045</v>
      </c>
      <c r="E82" s="40" t="s">
        <v>13</v>
      </c>
      <c r="F82" s="32">
        <v>16800</v>
      </c>
      <c r="G82" s="32"/>
      <c r="H82" s="33">
        <f t="shared" si="1"/>
        <v>131738638.22000001</v>
      </c>
      <c r="I82" s="34"/>
      <c r="J82" s="34"/>
      <c r="K82" s="34"/>
      <c r="L82" s="34"/>
      <c r="M82" s="34"/>
      <c r="N82" s="34"/>
      <c r="O82" s="34"/>
    </row>
    <row r="83" spans="3:15" ht="27" thickBot="1">
      <c r="C83" s="38">
        <v>45812</v>
      </c>
      <c r="D83" s="39">
        <v>239473611</v>
      </c>
      <c r="E83" s="40" t="s">
        <v>13</v>
      </c>
      <c r="F83" s="32">
        <v>15000</v>
      </c>
      <c r="G83" s="32"/>
      <c r="H83" s="33">
        <f t="shared" si="1"/>
        <v>131753638.22000001</v>
      </c>
      <c r="I83" s="34"/>
      <c r="J83" s="34"/>
      <c r="K83" s="34"/>
      <c r="L83" s="34"/>
      <c r="M83" s="34"/>
      <c r="N83" s="34"/>
      <c r="O83" s="34"/>
    </row>
    <row r="84" spans="3:15" ht="27" thickBot="1">
      <c r="C84" s="29">
        <v>45812</v>
      </c>
      <c r="D84" s="30">
        <v>239474099</v>
      </c>
      <c r="E84" s="31" t="s">
        <v>13</v>
      </c>
      <c r="F84" s="32">
        <v>8000</v>
      </c>
      <c r="G84" s="32"/>
      <c r="H84" s="33">
        <f t="shared" si="1"/>
        <v>131761638.22000001</v>
      </c>
      <c r="I84" s="34"/>
      <c r="J84" s="34"/>
      <c r="K84" s="34"/>
      <c r="L84" s="34"/>
      <c r="M84" s="34"/>
      <c r="N84" s="34"/>
      <c r="O84" s="34"/>
    </row>
    <row r="85" spans="3:15" ht="27" thickBot="1">
      <c r="C85" s="29">
        <v>45812</v>
      </c>
      <c r="D85" s="30">
        <v>239474156</v>
      </c>
      <c r="E85" s="31" t="s">
        <v>13</v>
      </c>
      <c r="F85" s="32">
        <v>8000</v>
      </c>
      <c r="G85" s="32"/>
      <c r="H85" s="33">
        <f t="shared" si="1"/>
        <v>131769638.22000001</v>
      </c>
      <c r="I85" s="34"/>
      <c r="J85" s="34"/>
      <c r="K85" s="34"/>
      <c r="L85" s="34"/>
      <c r="M85" s="34"/>
      <c r="N85" s="34"/>
      <c r="O85" s="34"/>
    </row>
    <row r="86" spans="3:15" ht="27" thickBot="1">
      <c r="C86" s="29">
        <v>45812</v>
      </c>
      <c r="D86" s="30">
        <v>239474228</v>
      </c>
      <c r="E86" s="31" t="s">
        <v>13</v>
      </c>
      <c r="F86" s="32">
        <v>8000</v>
      </c>
      <c r="G86" s="32"/>
      <c r="H86" s="33">
        <f t="shared" si="1"/>
        <v>131777638.22000001</v>
      </c>
      <c r="I86" s="34"/>
      <c r="J86" s="34"/>
      <c r="K86" s="34"/>
      <c r="L86" s="34"/>
      <c r="M86" s="34"/>
      <c r="N86" s="34"/>
      <c r="O86" s="34"/>
    </row>
    <row r="87" spans="3:15" ht="27" thickBot="1">
      <c r="C87" s="29">
        <v>45812</v>
      </c>
      <c r="D87" s="30">
        <v>398156479</v>
      </c>
      <c r="E87" s="31" t="s">
        <v>13</v>
      </c>
      <c r="F87" s="32">
        <v>5000</v>
      </c>
      <c r="G87" s="32"/>
      <c r="H87" s="33">
        <f t="shared" si="1"/>
        <v>131782638.22000001</v>
      </c>
      <c r="I87" s="34"/>
      <c r="J87" s="34"/>
      <c r="K87" s="34"/>
      <c r="L87" s="34"/>
      <c r="M87" s="34"/>
      <c r="N87" s="34"/>
      <c r="O87" s="34"/>
    </row>
    <row r="88" spans="3:15" ht="53.25" thickBot="1">
      <c r="C88" s="29">
        <v>45812</v>
      </c>
      <c r="D88" s="30">
        <v>50597</v>
      </c>
      <c r="E88" s="31" t="s">
        <v>22</v>
      </c>
      <c r="F88" s="32">
        <v>600</v>
      </c>
      <c r="G88" s="32"/>
      <c r="H88" s="33">
        <f t="shared" si="1"/>
        <v>131783238.22000001</v>
      </c>
      <c r="I88" s="34"/>
      <c r="J88" s="34"/>
      <c r="K88" s="34"/>
      <c r="L88" s="34"/>
      <c r="M88" s="34"/>
      <c r="N88" s="34"/>
      <c r="O88" s="34"/>
    </row>
    <row r="89" spans="3:15" ht="53.25" thickBot="1">
      <c r="C89" s="29">
        <v>45812</v>
      </c>
      <c r="D89" s="30">
        <v>482164</v>
      </c>
      <c r="E89" s="31" t="s">
        <v>22</v>
      </c>
      <c r="F89" s="32">
        <v>6200</v>
      </c>
      <c r="G89" s="32"/>
      <c r="H89" s="33">
        <f t="shared" si="1"/>
        <v>131789438.22000001</v>
      </c>
      <c r="I89" s="34"/>
      <c r="J89" s="34"/>
      <c r="K89" s="34"/>
      <c r="L89" s="34"/>
      <c r="M89" s="34"/>
      <c r="N89" s="34"/>
      <c r="O89" s="34"/>
    </row>
    <row r="90" spans="3:15" ht="53.25" thickBot="1">
      <c r="C90" s="29">
        <v>45812</v>
      </c>
      <c r="D90" s="30">
        <v>27707</v>
      </c>
      <c r="E90" s="31" t="s">
        <v>22</v>
      </c>
      <c r="F90" s="32">
        <v>675</v>
      </c>
      <c r="G90" s="32"/>
      <c r="H90" s="33">
        <f t="shared" si="1"/>
        <v>131790113.22000001</v>
      </c>
      <c r="I90" s="34"/>
      <c r="J90" s="34"/>
      <c r="K90" s="34"/>
      <c r="L90" s="34"/>
      <c r="M90" s="34"/>
      <c r="N90" s="34"/>
      <c r="O90" s="34"/>
    </row>
    <row r="91" spans="3:15" ht="27" thickBot="1">
      <c r="C91" s="29">
        <v>45813</v>
      </c>
      <c r="D91" s="30" t="s">
        <v>31</v>
      </c>
      <c r="E91" s="31" t="s">
        <v>25</v>
      </c>
      <c r="F91" s="32">
        <v>8000</v>
      </c>
      <c r="G91" s="32"/>
      <c r="H91" s="33">
        <f t="shared" si="1"/>
        <v>131798113.22000001</v>
      </c>
      <c r="I91" s="34"/>
      <c r="J91" s="34"/>
      <c r="K91" s="34"/>
      <c r="L91" s="34"/>
      <c r="M91" s="34"/>
      <c r="N91" s="34"/>
      <c r="O91" s="34"/>
    </row>
    <row r="92" spans="3:15" ht="27" thickBot="1">
      <c r="C92" s="29">
        <v>45813</v>
      </c>
      <c r="D92" s="30">
        <v>452400470180</v>
      </c>
      <c r="E92" s="31" t="s">
        <v>13</v>
      </c>
      <c r="F92" s="32">
        <v>114460</v>
      </c>
      <c r="G92" s="32"/>
      <c r="H92" s="33">
        <f t="shared" si="1"/>
        <v>131912573.22000001</v>
      </c>
      <c r="I92" s="34"/>
      <c r="J92" s="34"/>
      <c r="K92" s="34"/>
      <c r="L92" s="34"/>
      <c r="M92" s="34"/>
      <c r="N92" s="34"/>
      <c r="O92" s="34"/>
    </row>
    <row r="93" spans="3:15" ht="27" thickBot="1">
      <c r="C93" s="29">
        <v>45813</v>
      </c>
      <c r="D93" s="30">
        <v>452400543089</v>
      </c>
      <c r="E93" s="31" t="s">
        <v>13</v>
      </c>
      <c r="F93" s="32">
        <v>36000</v>
      </c>
      <c r="G93" s="32"/>
      <c r="H93" s="33">
        <f t="shared" si="1"/>
        <v>131948573.22000001</v>
      </c>
      <c r="I93" s="34"/>
      <c r="J93" s="34"/>
      <c r="K93" s="34"/>
      <c r="L93" s="34"/>
      <c r="M93" s="34"/>
      <c r="N93" s="34"/>
      <c r="O93" s="34"/>
    </row>
    <row r="94" spans="3:15" ht="27" thickBot="1">
      <c r="C94" s="29">
        <v>45813</v>
      </c>
      <c r="D94" s="30">
        <v>452400543866</v>
      </c>
      <c r="E94" s="31" t="s">
        <v>13</v>
      </c>
      <c r="F94" s="32">
        <v>800</v>
      </c>
      <c r="G94" s="32"/>
      <c r="H94" s="33">
        <f t="shared" si="1"/>
        <v>131949373.22000001</v>
      </c>
      <c r="I94" s="34"/>
      <c r="J94" s="34"/>
      <c r="K94" s="34"/>
      <c r="L94" s="34"/>
      <c r="M94" s="34"/>
      <c r="N94" s="34"/>
      <c r="O94" s="34"/>
    </row>
    <row r="95" spans="3:15" ht="27" thickBot="1">
      <c r="C95" s="29">
        <v>45813</v>
      </c>
      <c r="D95" s="30">
        <v>239477278</v>
      </c>
      <c r="E95" s="31" t="s">
        <v>13</v>
      </c>
      <c r="F95" s="32">
        <v>5000</v>
      </c>
      <c r="G95" s="32"/>
      <c r="H95" s="33">
        <f t="shared" si="1"/>
        <v>131954373.22000001</v>
      </c>
      <c r="I95" s="34"/>
      <c r="J95" s="34"/>
      <c r="K95" s="34"/>
      <c r="L95" s="34"/>
      <c r="M95" s="34"/>
      <c r="N95" s="34"/>
      <c r="O95" s="34"/>
    </row>
    <row r="96" spans="3:15" ht="27" thickBot="1">
      <c r="C96" s="29">
        <v>45813</v>
      </c>
      <c r="D96" s="30">
        <v>398200355</v>
      </c>
      <c r="E96" s="31" t="s">
        <v>13</v>
      </c>
      <c r="F96" s="32">
        <v>6000</v>
      </c>
      <c r="G96" s="32"/>
      <c r="H96" s="33">
        <f t="shared" si="1"/>
        <v>131960373.22000001</v>
      </c>
      <c r="I96" s="34"/>
      <c r="J96" s="34"/>
      <c r="K96" s="34"/>
      <c r="L96" s="34"/>
      <c r="M96" s="34"/>
      <c r="N96" s="34"/>
      <c r="O96" s="34"/>
    </row>
    <row r="97" spans="3:15" ht="27" thickBot="1">
      <c r="C97" s="29">
        <v>45813</v>
      </c>
      <c r="D97" s="30">
        <v>398201939</v>
      </c>
      <c r="E97" s="31" t="s">
        <v>13</v>
      </c>
      <c r="F97" s="32">
        <v>4900</v>
      </c>
      <c r="G97" s="32"/>
      <c r="H97" s="33">
        <f t="shared" si="1"/>
        <v>131965273.22000001</v>
      </c>
      <c r="I97" s="34"/>
      <c r="J97" s="34"/>
      <c r="K97" s="34"/>
      <c r="L97" s="34"/>
      <c r="M97" s="34"/>
      <c r="N97" s="34"/>
      <c r="O97" s="34"/>
    </row>
    <row r="98" spans="3:15" ht="27" thickBot="1">
      <c r="C98" s="29">
        <v>45813</v>
      </c>
      <c r="D98" s="30">
        <v>398213107</v>
      </c>
      <c r="E98" s="31" t="s">
        <v>13</v>
      </c>
      <c r="F98" s="32">
        <v>15000</v>
      </c>
      <c r="G98" s="32"/>
      <c r="H98" s="33">
        <f t="shared" si="1"/>
        <v>131980273.22000001</v>
      </c>
      <c r="I98" s="34"/>
      <c r="J98" s="34"/>
      <c r="K98" s="34"/>
      <c r="L98" s="34"/>
      <c r="M98" s="34"/>
      <c r="N98" s="34"/>
      <c r="O98" s="34"/>
    </row>
    <row r="99" spans="3:15" ht="27" thickBot="1">
      <c r="C99" s="29">
        <v>45813</v>
      </c>
      <c r="D99" s="30">
        <v>810060299</v>
      </c>
      <c r="E99" s="31" t="s">
        <v>13</v>
      </c>
      <c r="F99" s="32">
        <v>800</v>
      </c>
      <c r="G99" s="32"/>
      <c r="H99" s="33">
        <f t="shared" si="1"/>
        <v>131981073.22000001</v>
      </c>
      <c r="I99" s="34"/>
      <c r="J99" s="34"/>
      <c r="K99" s="34"/>
      <c r="L99" s="34"/>
      <c r="M99" s="34"/>
      <c r="N99" s="34"/>
      <c r="O99" s="34"/>
    </row>
    <row r="100" spans="3:15" ht="27" thickBot="1">
      <c r="C100" s="29">
        <v>45813</v>
      </c>
      <c r="D100" s="30">
        <v>2490020402</v>
      </c>
      <c r="E100" s="31" t="s">
        <v>13</v>
      </c>
      <c r="F100" s="32">
        <v>50125</v>
      </c>
      <c r="G100" s="32"/>
      <c r="H100" s="33">
        <f t="shared" si="1"/>
        <v>132031198.22000001</v>
      </c>
      <c r="I100" s="34"/>
      <c r="J100" s="34"/>
      <c r="K100" s="34"/>
      <c r="L100" s="34"/>
      <c r="M100" s="34"/>
      <c r="N100" s="34"/>
      <c r="O100" s="34"/>
    </row>
    <row r="101" spans="3:15" ht="27" thickBot="1">
      <c r="C101" s="29">
        <v>45813</v>
      </c>
      <c r="D101" s="30">
        <v>923947943</v>
      </c>
      <c r="E101" s="31" t="s">
        <v>13</v>
      </c>
      <c r="F101" s="32">
        <v>8400</v>
      </c>
      <c r="G101" s="32"/>
      <c r="H101" s="33">
        <f t="shared" si="1"/>
        <v>132039598.22000001</v>
      </c>
      <c r="I101" s="34"/>
      <c r="J101" s="34"/>
      <c r="K101" s="34"/>
      <c r="L101" s="34"/>
      <c r="M101" s="34"/>
      <c r="N101" s="34"/>
      <c r="O101" s="34"/>
    </row>
    <row r="102" spans="3:15" ht="27" thickBot="1">
      <c r="C102" s="29">
        <v>45813</v>
      </c>
      <c r="D102" s="30">
        <v>239479451</v>
      </c>
      <c r="E102" s="31" t="s">
        <v>13</v>
      </c>
      <c r="F102" s="32">
        <v>8000</v>
      </c>
      <c r="G102" s="32"/>
      <c r="H102" s="33">
        <f t="shared" si="1"/>
        <v>132047598.22000001</v>
      </c>
      <c r="I102" s="34"/>
      <c r="J102" s="34"/>
      <c r="K102" s="34"/>
      <c r="L102" s="34"/>
      <c r="M102" s="34"/>
      <c r="N102" s="34"/>
      <c r="O102" s="34"/>
    </row>
    <row r="103" spans="3:15" ht="27" thickBot="1">
      <c r="C103" s="29">
        <v>45813</v>
      </c>
      <c r="D103" s="30">
        <v>452400543261</v>
      </c>
      <c r="E103" s="31" t="s">
        <v>13</v>
      </c>
      <c r="F103" s="32">
        <v>12000</v>
      </c>
      <c r="G103" s="32"/>
      <c r="H103" s="33">
        <f t="shared" si="1"/>
        <v>132059598.22000001</v>
      </c>
      <c r="I103" s="34"/>
      <c r="J103" s="34"/>
      <c r="K103" s="34"/>
      <c r="L103" s="34"/>
      <c r="M103" s="34"/>
      <c r="N103" s="34"/>
      <c r="O103" s="34"/>
    </row>
    <row r="104" spans="3:15" ht="27" thickBot="1">
      <c r="C104" s="29">
        <v>45813</v>
      </c>
      <c r="D104" s="30">
        <v>239479469</v>
      </c>
      <c r="E104" s="31" t="s">
        <v>13</v>
      </c>
      <c r="F104" s="32">
        <v>8000</v>
      </c>
      <c r="G104" s="32"/>
      <c r="H104" s="33">
        <f t="shared" si="1"/>
        <v>132067598.22000001</v>
      </c>
      <c r="I104" s="34"/>
      <c r="J104" s="34"/>
      <c r="K104" s="34"/>
      <c r="L104" s="34"/>
      <c r="M104" s="34"/>
      <c r="N104" s="34"/>
      <c r="O104" s="34"/>
    </row>
    <row r="105" spans="3:15" ht="27" thickBot="1">
      <c r="C105" s="29">
        <v>45813</v>
      </c>
      <c r="D105" s="30">
        <v>452400540274</v>
      </c>
      <c r="E105" s="31" t="s">
        <v>13</v>
      </c>
      <c r="F105" s="32">
        <v>8570</v>
      </c>
      <c r="G105" s="32"/>
      <c r="H105" s="33">
        <f t="shared" si="1"/>
        <v>132076168.22000001</v>
      </c>
      <c r="I105" s="34"/>
      <c r="J105" s="34"/>
      <c r="K105" s="34"/>
      <c r="L105" s="34"/>
      <c r="M105" s="34"/>
      <c r="N105" s="34"/>
      <c r="O105" s="34"/>
    </row>
    <row r="106" spans="3:15" ht="27" thickBot="1">
      <c r="C106" s="29">
        <v>45813</v>
      </c>
      <c r="D106" s="30">
        <v>452400546763</v>
      </c>
      <c r="E106" s="31" t="s">
        <v>13</v>
      </c>
      <c r="F106" s="32">
        <v>800</v>
      </c>
      <c r="G106" s="32"/>
      <c r="H106" s="33">
        <f t="shared" si="1"/>
        <v>132076968.22000001</v>
      </c>
      <c r="I106" s="34"/>
      <c r="J106" s="34"/>
      <c r="K106" s="34"/>
      <c r="L106" s="34"/>
      <c r="M106" s="34"/>
      <c r="N106" s="34"/>
      <c r="O106" s="34"/>
    </row>
    <row r="107" spans="3:15" ht="27" thickBot="1">
      <c r="C107" s="29">
        <v>45813</v>
      </c>
      <c r="D107" s="30">
        <v>3650050421</v>
      </c>
      <c r="E107" s="31" t="s">
        <v>13</v>
      </c>
      <c r="F107" s="32">
        <v>8000</v>
      </c>
      <c r="G107" s="32"/>
      <c r="H107" s="33">
        <f t="shared" si="1"/>
        <v>132084968.22000001</v>
      </c>
      <c r="I107" s="34"/>
      <c r="J107" s="34"/>
      <c r="K107" s="34"/>
      <c r="L107" s="34"/>
      <c r="M107" s="34"/>
      <c r="N107" s="34"/>
      <c r="O107" s="34"/>
    </row>
    <row r="108" spans="3:15" ht="27" thickBot="1">
      <c r="C108" s="29">
        <v>45813</v>
      </c>
      <c r="D108" s="30">
        <v>239480839</v>
      </c>
      <c r="E108" s="31" t="s">
        <v>13</v>
      </c>
      <c r="F108" s="32">
        <v>26500</v>
      </c>
      <c r="G108" s="32"/>
      <c r="H108" s="33">
        <f t="shared" si="1"/>
        <v>132111468.22000001</v>
      </c>
      <c r="I108" s="34"/>
      <c r="J108" s="34"/>
      <c r="K108" s="34"/>
      <c r="L108" s="34"/>
      <c r="M108" s="34"/>
      <c r="N108" s="34"/>
      <c r="O108" s="34"/>
    </row>
    <row r="109" spans="3:15" ht="27" thickBot="1">
      <c r="C109" s="29">
        <v>45813</v>
      </c>
      <c r="D109" s="30">
        <v>398248601</v>
      </c>
      <c r="E109" s="31" t="s">
        <v>13</v>
      </c>
      <c r="F109" s="32">
        <v>6000</v>
      </c>
      <c r="G109" s="32"/>
      <c r="H109" s="33">
        <f t="shared" si="1"/>
        <v>132117468.22000001</v>
      </c>
      <c r="I109" s="34"/>
      <c r="J109" s="34"/>
      <c r="K109" s="34"/>
      <c r="L109" s="34"/>
      <c r="M109" s="34"/>
      <c r="N109" s="34"/>
      <c r="O109" s="34"/>
    </row>
    <row r="110" spans="3:15" ht="53.25" thickBot="1">
      <c r="C110" s="29">
        <v>45813</v>
      </c>
      <c r="D110" s="30">
        <v>66424</v>
      </c>
      <c r="E110" s="31" t="s">
        <v>22</v>
      </c>
      <c r="F110" s="32">
        <v>675</v>
      </c>
      <c r="G110" s="32"/>
      <c r="H110" s="33">
        <f t="shared" si="1"/>
        <v>132118143.22000001</v>
      </c>
      <c r="I110" s="34"/>
      <c r="J110" s="34"/>
      <c r="K110" s="34"/>
      <c r="L110" s="34"/>
      <c r="M110" s="34"/>
      <c r="N110" s="34"/>
      <c r="O110" s="34"/>
    </row>
    <row r="111" spans="3:15" ht="53.25" thickBot="1">
      <c r="C111" s="29">
        <v>45813</v>
      </c>
      <c r="D111" s="30">
        <v>89961</v>
      </c>
      <c r="E111" s="31" t="s">
        <v>22</v>
      </c>
      <c r="F111" s="32">
        <v>5825</v>
      </c>
      <c r="G111" s="32"/>
      <c r="H111" s="33">
        <f t="shared" si="1"/>
        <v>132123968.22000001</v>
      </c>
      <c r="I111" s="34"/>
      <c r="J111" s="34"/>
      <c r="K111" s="34"/>
      <c r="L111" s="34"/>
      <c r="M111" s="34"/>
      <c r="N111" s="34"/>
      <c r="O111" s="34"/>
    </row>
    <row r="112" spans="3:15" ht="53.25" thickBot="1">
      <c r="C112" s="29">
        <v>45813</v>
      </c>
      <c r="D112" s="30">
        <v>735659</v>
      </c>
      <c r="E112" s="31" t="s">
        <v>22</v>
      </c>
      <c r="F112" s="32">
        <v>750</v>
      </c>
      <c r="G112" s="32"/>
      <c r="H112" s="33">
        <f t="shared" si="1"/>
        <v>132124718.22000001</v>
      </c>
      <c r="I112" s="34"/>
      <c r="J112" s="34"/>
      <c r="K112" s="34"/>
      <c r="L112" s="34"/>
      <c r="M112" s="34"/>
      <c r="N112" s="34"/>
      <c r="O112" s="34"/>
    </row>
    <row r="113" spans="3:15" ht="53.25" thickBot="1">
      <c r="C113" s="29">
        <v>45813</v>
      </c>
      <c r="D113" s="30">
        <v>1452</v>
      </c>
      <c r="E113" s="31" t="s">
        <v>22</v>
      </c>
      <c r="F113" s="32">
        <v>1200</v>
      </c>
      <c r="G113" s="32"/>
      <c r="H113" s="33">
        <f t="shared" si="1"/>
        <v>132125918.22000001</v>
      </c>
      <c r="I113" s="34"/>
      <c r="J113" s="34"/>
      <c r="K113" s="34"/>
      <c r="L113" s="34"/>
      <c r="M113" s="34"/>
      <c r="N113" s="34"/>
      <c r="O113" s="34"/>
    </row>
    <row r="114" spans="3:15" ht="53.25" thickBot="1">
      <c r="C114" s="29">
        <v>45813</v>
      </c>
      <c r="D114" s="30">
        <v>463477</v>
      </c>
      <c r="E114" s="31" t="s">
        <v>22</v>
      </c>
      <c r="F114" s="32">
        <v>525</v>
      </c>
      <c r="G114" s="32"/>
      <c r="H114" s="33">
        <f t="shared" si="1"/>
        <v>132126443.22000001</v>
      </c>
      <c r="I114" s="34"/>
      <c r="J114" s="34"/>
      <c r="K114" s="34"/>
      <c r="L114" s="34"/>
      <c r="M114" s="34"/>
      <c r="N114" s="34"/>
      <c r="O114" s="34"/>
    </row>
    <row r="115" spans="3:15" ht="53.25" thickBot="1">
      <c r="C115" s="29">
        <v>45813</v>
      </c>
      <c r="D115" s="30">
        <v>95685</v>
      </c>
      <c r="E115" s="31" t="s">
        <v>22</v>
      </c>
      <c r="F115" s="32">
        <v>2325</v>
      </c>
      <c r="G115" s="32"/>
      <c r="H115" s="33">
        <f t="shared" si="1"/>
        <v>132128768.22000001</v>
      </c>
      <c r="I115" s="34"/>
      <c r="J115" s="34"/>
      <c r="K115" s="34"/>
      <c r="L115" s="34"/>
      <c r="M115" s="34"/>
      <c r="N115" s="34"/>
      <c r="O115" s="34"/>
    </row>
    <row r="116" spans="3:15" ht="27" thickBot="1">
      <c r="C116" s="29">
        <v>45813</v>
      </c>
      <c r="D116" s="30">
        <v>77085</v>
      </c>
      <c r="E116" s="31" t="s">
        <v>32</v>
      </c>
      <c r="F116" s="32">
        <v>671000</v>
      </c>
      <c r="G116" s="32"/>
      <c r="H116" s="33">
        <f t="shared" si="1"/>
        <v>132799768.22000001</v>
      </c>
      <c r="I116" s="34"/>
      <c r="J116" s="34"/>
      <c r="K116" s="34"/>
      <c r="L116" s="34"/>
      <c r="M116" s="34"/>
      <c r="N116" s="34"/>
      <c r="O116" s="34"/>
    </row>
    <row r="117" spans="3:15" ht="53.25" thickBot="1">
      <c r="C117" s="29">
        <v>45814</v>
      </c>
      <c r="D117" s="30" t="s">
        <v>33</v>
      </c>
      <c r="E117" s="31" t="s">
        <v>34</v>
      </c>
      <c r="F117" s="32"/>
      <c r="G117" s="32">
        <v>143243.63</v>
      </c>
      <c r="H117" s="33">
        <f t="shared" si="1"/>
        <v>132656524.59000002</v>
      </c>
      <c r="I117" s="34"/>
      <c r="J117" s="34"/>
      <c r="K117" s="34"/>
      <c r="L117" s="34"/>
      <c r="M117" s="34"/>
      <c r="N117" s="34"/>
      <c r="O117" s="34"/>
    </row>
    <row r="118" spans="3:15" ht="79.5" thickBot="1">
      <c r="C118" s="29">
        <v>45814</v>
      </c>
      <c r="D118" s="30" t="s">
        <v>33</v>
      </c>
      <c r="E118" s="31" t="s">
        <v>35</v>
      </c>
      <c r="F118" s="32"/>
      <c r="G118" s="32">
        <v>6338.21</v>
      </c>
      <c r="H118" s="33">
        <f t="shared" si="1"/>
        <v>132650186.38000003</v>
      </c>
      <c r="I118" s="34"/>
      <c r="J118" s="34"/>
      <c r="K118" s="34"/>
      <c r="L118" s="34"/>
      <c r="M118" s="34"/>
      <c r="N118" s="34"/>
      <c r="O118" s="34"/>
    </row>
    <row r="119" spans="3:15" ht="79.5" thickBot="1">
      <c r="C119" s="29">
        <v>45814</v>
      </c>
      <c r="D119" s="30" t="s">
        <v>36</v>
      </c>
      <c r="E119" s="31" t="s">
        <v>37</v>
      </c>
      <c r="F119" s="32"/>
      <c r="G119" s="32">
        <v>37821.1</v>
      </c>
      <c r="H119" s="33">
        <f t="shared" si="1"/>
        <v>132612365.28000003</v>
      </c>
      <c r="I119" s="34"/>
      <c r="J119" s="34"/>
      <c r="K119" s="34"/>
      <c r="L119" s="34"/>
      <c r="M119" s="34"/>
      <c r="N119" s="34"/>
      <c r="O119" s="34"/>
    </row>
    <row r="120" spans="3:15" ht="79.5" thickBot="1">
      <c r="C120" s="29">
        <v>45814</v>
      </c>
      <c r="D120" s="30" t="s">
        <v>36</v>
      </c>
      <c r="E120" s="31" t="s">
        <v>38</v>
      </c>
      <c r="F120" s="32"/>
      <c r="G120" s="32">
        <v>1673.5</v>
      </c>
      <c r="H120" s="33">
        <f t="shared" si="1"/>
        <v>132610691.78000003</v>
      </c>
      <c r="I120" s="34"/>
      <c r="J120" s="34"/>
      <c r="K120" s="34"/>
      <c r="L120" s="34"/>
      <c r="M120" s="34"/>
      <c r="N120" s="34"/>
      <c r="O120" s="34"/>
    </row>
    <row r="121" spans="3:15" ht="27" thickBot="1">
      <c r="C121" s="29">
        <v>45814</v>
      </c>
      <c r="D121" s="30" t="s">
        <v>39</v>
      </c>
      <c r="E121" s="31" t="s">
        <v>40</v>
      </c>
      <c r="F121" s="32"/>
      <c r="G121" s="32">
        <v>15750</v>
      </c>
      <c r="H121" s="33">
        <f t="shared" si="1"/>
        <v>132594941.78000003</v>
      </c>
      <c r="I121" s="34"/>
      <c r="J121" s="34"/>
      <c r="K121" s="34"/>
      <c r="L121" s="34"/>
      <c r="M121" s="34"/>
      <c r="N121" s="34"/>
      <c r="O121" s="34"/>
    </row>
    <row r="122" spans="3:15" ht="27" thickBot="1">
      <c r="C122" s="29">
        <v>45814</v>
      </c>
      <c r="D122" s="30" t="s">
        <v>41</v>
      </c>
      <c r="E122" s="31" t="s">
        <v>42</v>
      </c>
      <c r="F122" s="32"/>
      <c r="G122" s="32">
        <v>8450</v>
      </c>
      <c r="H122" s="33">
        <f t="shared" si="1"/>
        <v>132586491.78000003</v>
      </c>
      <c r="I122" s="34"/>
      <c r="J122" s="34"/>
      <c r="K122" s="34"/>
      <c r="L122" s="34"/>
      <c r="M122" s="34"/>
      <c r="N122" s="34"/>
      <c r="O122" s="34"/>
    </row>
    <row r="123" spans="3:15" ht="27" thickBot="1">
      <c r="C123" s="29">
        <v>45814</v>
      </c>
      <c r="D123" s="30" t="s">
        <v>43</v>
      </c>
      <c r="E123" s="31" t="s">
        <v>44</v>
      </c>
      <c r="F123" s="32"/>
      <c r="G123" s="32">
        <v>9431031.4199999999</v>
      </c>
      <c r="H123" s="33">
        <f t="shared" si="1"/>
        <v>123155460.36000003</v>
      </c>
      <c r="I123" s="34"/>
      <c r="J123" s="34"/>
      <c r="K123" s="34"/>
      <c r="L123" s="34"/>
      <c r="M123" s="34"/>
      <c r="N123" s="34"/>
      <c r="O123" s="34"/>
    </row>
    <row r="124" spans="3:15" ht="53.25" thickBot="1">
      <c r="C124" s="29">
        <v>45814</v>
      </c>
      <c r="D124" s="30" t="s">
        <v>43</v>
      </c>
      <c r="E124" s="31" t="s">
        <v>45</v>
      </c>
      <c r="F124" s="32"/>
      <c r="G124" s="32">
        <v>1363618.68</v>
      </c>
      <c r="H124" s="33">
        <f t="shared" si="1"/>
        <v>121791841.68000002</v>
      </c>
      <c r="I124" s="34"/>
      <c r="J124" s="34"/>
      <c r="K124" s="34"/>
      <c r="L124" s="34"/>
      <c r="M124" s="34"/>
      <c r="N124" s="34"/>
      <c r="O124" s="34"/>
    </row>
    <row r="125" spans="3:15" ht="53.25" thickBot="1">
      <c r="C125" s="29">
        <v>45814</v>
      </c>
      <c r="D125" s="30" t="s">
        <v>46</v>
      </c>
      <c r="E125" s="31" t="s">
        <v>47</v>
      </c>
      <c r="F125" s="32"/>
      <c r="G125" s="32">
        <v>330186</v>
      </c>
      <c r="H125" s="33">
        <f t="shared" si="1"/>
        <v>121461655.68000002</v>
      </c>
      <c r="I125" s="34"/>
      <c r="J125" s="34"/>
      <c r="K125" s="34"/>
      <c r="L125" s="34"/>
      <c r="M125" s="34"/>
      <c r="N125" s="34"/>
      <c r="O125" s="34"/>
    </row>
    <row r="126" spans="3:15" ht="53.25" thickBot="1">
      <c r="C126" s="29">
        <v>45814</v>
      </c>
      <c r="D126" s="30" t="s">
        <v>46</v>
      </c>
      <c r="E126" s="31" t="s">
        <v>48</v>
      </c>
      <c r="F126" s="32"/>
      <c r="G126" s="32">
        <v>14610</v>
      </c>
      <c r="H126" s="33">
        <f t="shared" si="1"/>
        <v>121447045.68000002</v>
      </c>
      <c r="I126" s="34"/>
      <c r="J126" s="34"/>
      <c r="K126" s="34"/>
      <c r="L126" s="34"/>
      <c r="M126" s="34"/>
      <c r="N126" s="34"/>
      <c r="O126" s="34"/>
    </row>
    <row r="127" spans="3:15" ht="27" thickBot="1">
      <c r="C127" s="29">
        <v>45814</v>
      </c>
      <c r="D127" s="30">
        <v>861</v>
      </c>
      <c r="E127" s="31" t="s">
        <v>49</v>
      </c>
      <c r="F127" s="32"/>
      <c r="G127" s="32">
        <v>1511.88</v>
      </c>
      <c r="H127" s="33">
        <f t="shared" si="1"/>
        <v>121445533.80000003</v>
      </c>
      <c r="I127" s="34"/>
      <c r="J127" s="34"/>
      <c r="K127" s="34"/>
      <c r="L127" s="34"/>
      <c r="M127" s="34"/>
      <c r="N127" s="34"/>
      <c r="O127" s="34"/>
    </row>
    <row r="128" spans="3:15" ht="27" thickBot="1">
      <c r="C128" s="29">
        <v>45814</v>
      </c>
      <c r="D128" s="30" t="s">
        <v>50</v>
      </c>
      <c r="E128" s="31" t="s">
        <v>25</v>
      </c>
      <c r="F128" s="32">
        <v>5500</v>
      </c>
      <c r="G128" s="32"/>
      <c r="H128" s="33">
        <f t="shared" si="1"/>
        <v>121451033.80000003</v>
      </c>
      <c r="I128" s="34"/>
      <c r="J128" s="34"/>
      <c r="K128" s="34"/>
      <c r="L128" s="34"/>
      <c r="M128" s="34"/>
      <c r="N128" s="34"/>
      <c r="O128" s="34"/>
    </row>
    <row r="129" spans="3:15" ht="27" thickBot="1">
      <c r="C129" s="29">
        <v>45814</v>
      </c>
      <c r="D129" s="30" t="s">
        <v>51</v>
      </c>
      <c r="E129" s="31" t="s">
        <v>25</v>
      </c>
      <c r="F129" s="32">
        <v>5500</v>
      </c>
      <c r="G129" s="32"/>
      <c r="H129" s="33">
        <f t="shared" si="1"/>
        <v>121456533.80000003</v>
      </c>
      <c r="I129" s="34"/>
      <c r="J129" s="34"/>
      <c r="K129" s="34"/>
      <c r="L129" s="34"/>
      <c r="M129" s="34"/>
      <c r="N129" s="34"/>
      <c r="O129" s="34"/>
    </row>
    <row r="130" spans="3:15" ht="27" thickBot="1">
      <c r="C130" s="29">
        <v>45814</v>
      </c>
      <c r="D130" s="30" t="s">
        <v>52</v>
      </c>
      <c r="E130" s="31" t="s">
        <v>25</v>
      </c>
      <c r="F130" s="32">
        <v>5500</v>
      </c>
      <c r="G130" s="32"/>
      <c r="H130" s="33">
        <f t="shared" si="1"/>
        <v>121462033.80000003</v>
      </c>
      <c r="I130" s="34"/>
      <c r="J130" s="34"/>
      <c r="K130" s="34"/>
      <c r="L130" s="34"/>
      <c r="M130" s="34"/>
      <c r="N130" s="34"/>
      <c r="O130" s="34"/>
    </row>
    <row r="131" spans="3:15" ht="27" thickBot="1">
      <c r="C131" s="29">
        <v>45814</v>
      </c>
      <c r="D131" s="30" t="s">
        <v>53</v>
      </c>
      <c r="E131" s="31" t="s">
        <v>25</v>
      </c>
      <c r="F131" s="32">
        <v>5500</v>
      </c>
      <c r="G131" s="32"/>
      <c r="H131" s="33">
        <f t="shared" si="1"/>
        <v>121467533.80000003</v>
      </c>
      <c r="I131" s="34"/>
      <c r="J131" s="34"/>
      <c r="K131" s="34"/>
      <c r="L131" s="34"/>
      <c r="M131" s="34"/>
      <c r="N131" s="34"/>
      <c r="O131" s="34"/>
    </row>
    <row r="132" spans="3:15" ht="27" thickBot="1">
      <c r="C132" s="29">
        <v>45814</v>
      </c>
      <c r="D132" s="30" t="s">
        <v>54</v>
      </c>
      <c r="E132" s="31" t="s">
        <v>25</v>
      </c>
      <c r="F132" s="32">
        <v>5500</v>
      </c>
      <c r="G132" s="32"/>
      <c r="H132" s="33">
        <f t="shared" si="1"/>
        <v>121473033.80000003</v>
      </c>
      <c r="I132" s="34"/>
      <c r="J132" s="34"/>
      <c r="K132" s="34"/>
      <c r="L132" s="34"/>
      <c r="M132" s="34"/>
      <c r="N132" s="34"/>
      <c r="O132" s="34"/>
    </row>
    <row r="133" spans="3:15" ht="27" thickBot="1">
      <c r="C133" s="29">
        <v>45814</v>
      </c>
      <c r="D133" s="30" t="s">
        <v>55</v>
      </c>
      <c r="E133" s="31" t="s">
        <v>25</v>
      </c>
      <c r="F133" s="32">
        <v>5500</v>
      </c>
      <c r="G133" s="32"/>
      <c r="H133" s="33">
        <f t="shared" si="1"/>
        <v>121478533.80000003</v>
      </c>
      <c r="I133" s="34"/>
      <c r="J133" s="34"/>
      <c r="K133" s="34"/>
      <c r="L133" s="34"/>
      <c r="M133" s="34"/>
      <c r="N133" s="34"/>
      <c r="O133" s="34"/>
    </row>
    <row r="134" spans="3:15" ht="27" thickBot="1">
      <c r="C134" s="29">
        <v>45814</v>
      </c>
      <c r="D134" s="30" t="s">
        <v>56</v>
      </c>
      <c r="E134" s="31" t="s">
        <v>25</v>
      </c>
      <c r="F134" s="32">
        <v>5000</v>
      </c>
      <c r="G134" s="32"/>
      <c r="H134" s="33">
        <f t="shared" si="1"/>
        <v>121483533.80000003</v>
      </c>
      <c r="I134" s="34"/>
      <c r="J134" s="34"/>
      <c r="K134" s="34"/>
      <c r="L134" s="34"/>
      <c r="M134" s="34"/>
      <c r="N134" s="34"/>
      <c r="O134" s="34"/>
    </row>
    <row r="135" spans="3:15" ht="27" thickBot="1">
      <c r="C135" s="29">
        <v>45814</v>
      </c>
      <c r="D135" s="30" t="s">
        <v>57</v>
      </c>
      <c r="E135" s="31" t="s">
        <v>25</v>
      </c>
      <c r="F135" s="32">
        <v>500</v>
      </c>
      <c r="G135" s="32"/>
      <c r="H135" s="33">
        <f t="shared" si="1"/>
        <v>121484033.80000003</v>
      </c>
      <c r="I135" s="34"/>
      <c r="J135" s="34"/>
      <c r="K135" s="34"/>
      <c r="L135" s="34"/>
      <c r="M135" s="34"/>
      <c r="N135" s="34"/>
      <c r="O135" s="34"/>
    </row>
    <row r="136" spans="3:15" ht="27" thickBot="1">
      <c r="C136" s="29">
        <v>45814</v>
      </c>
      <c r="D136" s="30">
        <v>239482931</v>
      </c>
      <c r="E136" s="31" t="s">
        <v>13</v>
      </c>
      <c r="F136" s="32">
        <v>8000</v>
      </c>
      <c r="G136" s="32"/>
      <c r="H136" s="33">
        <f t="shared" si="1"/>
        <v>121492033.80000003</v>
      </c>
      <c r="I136" s="34"/>
      <c r="J136" s="34"/>
      <c r="K136" s="34"/>
      <c r="L136" s="34"/>
      <c r="M136" s="34"/>
      <c r="N136" s="34"/>
      <c r="O136" s="34"/>
    </row>
    <row r="137" spans="3:15" ht="27" thickBot="1">
      <c r="C137" s="29">
        <v>45814</v>
      </c>
      <c r="D137" s="30" t="s">
        <v>58</v>
      </c>
      <c r="E137" s="31" t="s">
        <v>13</v>
      </c>
      <c r="F137" s="32">
        <v>6000</v>
      </c>
      <c r="G137" s="32"/>
      <c r="H137" s="33">
        <f t="shared" si="1"/>
        <v>121498033.80000003</v>
      </c>
      <c r="I137" s="34"/>
      <c r="J137" s="34"/>
      <c r="K137" s="34"/>
      <c r="L137" s="34"/>
      <c r="M137" s="34"/>
      <c r="N137" s="34"/>
      <c r="O137" s="34"/>
    </row>
    <row r="138" spans="3:15" ht="27" thickBot="1">
      <c r="C138" s="29">
        <v>45814</v>
      </c>
      <c r="D138" s="30" t="s">
        <v>59</v>
      </c>
      <c r="E138" s="31" t="s">
        <v>13</v>
      </c>
      <c r="F138" s="32">
        <v>9100</v>
      </c>
      <c r="G138" s="32"/>
      <c r="H138" s="33">
        <f t="shared" si="1"/>
        <v>121507133.80000003</v>
      </c>
      <c r="I138" s="34"/>
      <c r="J138" s="34"/>
      <c r="K138" s="34"/>
      <c r="L138" s="34"/>
      <c r="M138" s="34"/>
      <c r="N138" s="34"/>
      <c r="O138" s="34"/>
    </row>
    <row r="139" spans="3:15" ht="27" thickBot="1">
      <c r="C139" s="29">
        <v>45814</v>
      </c>
      <c r="D139" s="30" t="s">
        <v>60</v>
      </c>
      <c r="E139" s="31" t="s">
        <v>13</v>
      </c>
      <c r="F139" s="32">
        <v>12000</v>
      </c>
      <c r="G139" s="32"/>
      <c r="H139" s="33">
        <f t="shared" si="1"/>
        <v>121519133.80000003</v>
      </c>
      <c r="I139" s="34"/>
      <c r="J139" s="34"/>
      <c r="K139" s="34"/>
      <c r="L139" s="34"/>
      <c r="M139" s="34"/>
      <c r="N139" s="34"/>
      <c r="O139" s="34"/>
    </row>
    <row r="140" spans="3:15" ht="27" thickBot="1">
      <c r="C140" s="29">
        <v>45814</v>
      </c>
      <c r="D140" s="30">
        <v>398276873</v>
      </c>
      <c r="E140" s="31" t="s">
        <v>13</v>
      </c>
      <c r="F140" s="32">
        <v>5000</v>
      </c>
      <c r="G140" s="32"/>
      <c r="H140" s="33">
        <f t="shared" si="1"/>
        <v>121524133.80000003</v>
      </c>
      <c r="I140" s="34"/>
      <c r="J140" s="34"/>
      <c r="K140" s="34"/>
      <c r="L140" s="34"/>
      <c r="M140" s="34"/>
      <c r="N140" s="34"/>
      <c r="O140" s="34"/>
    </row>
    <row r="141" spans="3:15" ht="27" thickBot="1">
      <c r="C141" s="29">
        <v>45814</v>
      </c>
      <c r="D141" s="30">
        <v>239483901</v>
      </c>
      <c r="E141" s="31" t="s">
        <v>13</v>
      </c>
      <c r="F141" s="32">
        <v>22600</v>
      </c>
      <c r="G141" s="32"/>
      <c r="H141" s="33">
        <f t="shared" si="1"/>
        <v>121546733.80000003</v>
      </c>
      <c r="I141" s="34"/>
      <c r="J141" s="34"/>
      <c r="K141" s="34"/>
      <c r="L141" s="34"/>
      <c r="M141" s="34"/>
      <c r="N141" s="34"/>
      <c r="O141" s="34"/>
    </row>
    <row r="142" spans="3:15" ht="27" thickBot="1">
      <c r="C142" s="29">
        <v>45814</v>
      </c>
      <c r="D142" s="30">
        <v>7500040205</v>
      </c>
      <c r="E142" s="31" t="s">
        <v>13</v>
      </c>
      <c r="F142" s="32">
        <v>8000</v>
      </c>
      <c r="G142" s="32"/>
      <c r="H142" s="33">
        <f t="shared" si="1"/>
        <v>121554733.80000003</v>
      </c>
      <c r="I142" s="34"/>
      <c r="J142" s="34"/>
      <c r="K142" s="34"/>
      <c r="L142" s="34"/>
      <c r="M142" s="34"/>
      <c r="N142" s="34"/>
      <c r="O142" s="34"/>
    </row>
    <row r="143" spans="3:15" ht="27" thickBot="1">
      <c r="C143" s="29">
        <v>45814</v>
      </c>
      <c r="D143" s="30">
        <v>2490060210</v>
      </c>
      <c r="E143" s="31" t="s">
        <v>13</v>
      </c>
      <c r="F143" s="32">
        <v>97220</v>
      </c>
      <c r="G143" s="32"/>
      <c r="H143" s="33">
        <f t="shared" ref="H143:H206" si="2">+H142+F143-G143</f>
        <v>121651953.80000003</v>
      </c>
      <c r="I143" s="34"/>
      <c r="J143" s="34"/>
      <c r="K143" s="34"/>
      <c r="L143" s="34"/>
      <c r="M143" s="34"/>
      <c r="N143" s="34"/>
      <c r="O143" s="34"/>
    </row>
    <row r="144" spans="3:15" ht="27" thickBot="1">
      <c r="C144" s="29">
        <v>45814</v>
      </c>
      <c r="D144" s="30">
        <v>923948417</v>
      </c>
      <c r="E144" s="31" t="s">
        <v>13</v>
      </c>
      <c r="F144" s="32">
        <v>5000</v>
      </c>
      <c r="G144" s="32"/>
      <c r="H144" s="33">
        <f t="shared" si="2"/>
        <v>121656953.80000003</v>
      </c>
      <c r="I144" s="34"/>
      <c r="J144" s="34"/>
      <c r="K144" s="34"/>
      <c r="L144" s="34"/>
      <c r="M144" s="34"/>
      <c r="N144" s="34"/>
      <c r="O144" s="34"/>
    </row>
    <row r="145" spans="3:15" ht="27" thickBot="1">
      <c r="C145" s="29">
        <v>45814</v>
      </c>
      <c r="D145" s="30">
        <v>398292432</v>
      </c>
      <c r="E145" s="31" t="s">
        <v>13</v>
      </c>
      <c r="F145" s="32">
        <v>16000</v>
      </c>
      <c r="G145" s="32"/>
      <c r="H145" s="33">
        <f t="shared" si="2"/>
        <v>121672953.80000003</v>
      </c>
      <c r="I145" s="34"/>
      <c r="J145" s="34"/>
      <c r="K145" s="34"/>
      <c r="L145" s="34"/>
      <c r="M145" s="34"/>
      <c r="N145" s="34"/>
      <c r="O145" s="34"/>
    </row>
    <row r="146" spans="3:15" ht="27" thickBot="1">
      <c r="C146" s="29">
        <v>45814</v>
      </c>
      <c r="D146" s="30">
        <v>1410030142</v>
      </c>
      <c r="E146" s="31" t="s">
        <v>13</v>
      </c>
      <c r="F146" s="32">
        <v>200</v>
      </c>
      <c r="G146" s="32"/>
      <c r="H146" s="33">
        <f t="shared" si="2"/>
        <v>121673153.80000003</v>
      </c>
      <c r="I146" s="34"/>
      <c r="J146" s="34"/>
      <c r="K146" s="34"/>
      <c r="L146" s="34"/>
      <c r="M146" s="34"/>
      <c r="N146" s="34"/>
      <c r="O146" s="34"/>
    </row>
    <row r="147" spans="3:15" ht="27" thickBot="1">
      <c r="C147" s="29">
        <v>45814</v>
      </c>
      <c r="D147" s="30">
        <v>398296619</v>
      </c>
      <c r="E147" s="31" t="s">
        <v>13</v>
      </c>
      <c r="F147" s="32">
        <v>9800</v>
      </c>
      <c r="G147" s="32"/>
      <c r="H147" s="33">
        <f t="shared" si="2"/>
        <v>121682953.80000003</v>
      </c>
      <c r="I147" s="34"/>
      <c r="J147" s="34"/>
      <c r="K147" s="34"/>
      <c r="L147" s="34"/>
      <c r="M147" s="34"/>
      <c r="N147" s="34"/>
      <c r="O147" s="34"/>
    </row>
    <row r="148" spans="3:15" ht="27" thickBot="1">
      <c r="C148" s="29">
        <v>45814</v>
      </c>
      <c r="D148" s="30">
        <v>398298012</v>
      </c>
      <c r="E148" s="31" t="s">
        <v>13</v>
      </c>
      <c r="F148" s="32">
        <v>7700</v>
      </c>
      <c r="G148" s="32"/>
      <c r="H148" s="33">
        <f t="shared" si="2"/>
        <v>121690653.80000003</v>
      </c>
      <c r="I148" s="34"/>
      <c r="J148" s="34"/>
      <c r="K148" s="34"/>
      <c r="L148" s="34"/>
      <c r="M148" s="34"/>
      <c r="N148" s="34"/>
      <c r="O148" s="34"/>
    </row>
    <row r="149" spans="3:15" ht="27" thickBot="1">
      <c r="C149" s="29">
        <v>45814</v>
      </c>
      <c r="D149" s="30">
        <v>239484727</v>
      </c>
      <c r="E149" s="31" t="s">
        <v>13</v>
      </c>
      <c r="F149" s="32">
        <v>5000</v>
      </c>
      <c r="G149" s="32"/>
      <c r="H149" s="33">
        <f t="shared" si="2"/>
        <v>121695653.80000003</v>
      </c>
      <c r="I149" s="34"/>
      <c r="J149" s="34"/>
      <c r="K149" s="34"/>
      <c r="L149" s="34"/>
      <c r="M149" s="34"/>
      <c r="N149" s="34"/>
      <c r="O149" s="34"/>
    </row>
    <row r="150" spans="3:15" ht="27" thickBot="1">
      <c r="C150" s="29">
        <v>45814</v>
      </c>
      <c r="D150" s="30">
        <v>239485314</v>
      </c>
      <c r="E150" s="31" t="s">
        <v>13</v>
      </c>
      <c r="F150" s="32">
        <v>3500</v>
      </c>
      <c r="G150" s="32"/>
      <c r="H150" s="33">
        <f t="shared" si="2"/>
        <v>121699153.80000003</v>
      </c>
      <c r="I150" s="34"/>
      <c r="J150" s="34"/>
      <c r="K150" s="34"/>
      <c r="L150" s="34"/>
      <c r="M150" s="34"/>
      <c r="N150" s="34"/>
      <c r="O150" s="34"/>
    </row>
    <row r="151" spans="3:15" ht="27" thickBot="1">
      <c r="C151" s="29">
        <v>45814</v>
      </c>
      <c r="D151" s="30">
        <v>452400540275</v>
      </c>
      <c r="E151" s="31" t="s">
        <v>13</v>
      </c>
      <c r="F151" s="32">
        <v>9100</v>
      </c>
      <c r="G151" s="32"/>
      <c r="H151" s="33">
        <f t="shared" si="2"/>
        <v>121708253.80000003</v>
      </c>
      <c r="I151" s="34"/>
      <c r="J151" s="34"/>
      <c r="K151" s="34"/>
      <c r="L151" s="34"/>
      <c r="M151" s="34"/>
      <c r="N151" s="34"/>
      <c r="O151" s="34"/>
    </row>
    <row r="152" spans="3:15" ht="27" thickBot="1">
      <c r="C152" s="29">
        <v>45814</v>
      </c>
      <c r="D152" s="30">
        <v>452400542336</v>
      </c>
      <c r="E152" s="31" t="s">
        <v>13</v>
      </c>
      <c r="F152" s="32">
        <v>63000</v>
      </c>
      <c r="G152" s="32"/>
      <c r="H152" s="33">
        <f t="shared" si="2"/>
        <v>121771253.80000003</v>
      </c>
      <c r="I152" s="34"/>
      <c r="J152" s="34"/>
      <c r="K152" s="34"/>
      <c r="L152" s="34"/>
      <c r="M152" s="34"/>
      <c r="N152" s="34"/>
      <c r="O152" s="34"/>
    </row>
    <row r="153" spans="3:15" ht="27" thickBot="1">
      <c r="C153" s="29">
        <v>45814</v>
      </c>
      <c r="D153" s="30">
        <v>6700070299</v>
      </c>
      <c r="E153" s="31" t="s">
        <v>13</v>
      </c>
      <c r="F153" s="32">
        <v>5000</v>
      </c>
      <c r="G153" s="32"/>
      <c r="H153" s="33">
        <f t="shared" si="2"/>
        <v>121776253.80000003</v>
      </c>
      <c r="I153" s="34"/>
      <c r="J153" s="34"/>
      <c r="K153" s="34"/>
      <c r="L153" s="34"/>
      <c r="M153" s="34"/>
      <c r="N153" s="34"/>
      <c r="O153" s="34"/>
    </row>
    <row r="154" spans="3:15" ht="27" thickBot="1">
      <c r="C154" s="29">
        <v>45814</v>
      </c>
      <c r="D154" s="30">
        <v>5530020344</v>
      </c>
      <c r="E154" s="31" t="s">
        <v>13</v>
      </c>
      <c r="F154" s="32">
        <v>14500</v>
      </c>
      <c r="G154" s="32"/>
      <c r="H154" s="33">
        <f t="shared" si="2"/>
        <v>121790753.80000003</v>
      </c>
      <c r="I154" s="34"/>
      <c r="J154" s="34"/>
      <c r="K154" s="34"/>
      <c r="L154" s="34"/>
      <c r="M154" s="34"/>
      <c r="N154" s="34"/>
      <c r="O154" s="34"/>
    </row>
    <row r="155" spans="3:15" ht="27" thickBot="1">
      <c r="C155" s="29">
        <v>45814</v>
      </c>
      <c r="D155" s="30">
        <v>5530020347</v>
      </c>
      <c r="E155" s="31" t="s">
        <v>13</v>
      </c>
      <c r="F155" s="32">
        <v>159600</v>
      </c>
      <c r="G155" s="32"/>
      <c r="H155" s="33">
        <f t="shared" si="2"/>
        <v>121950353.80000003</v>
      </c>
      <c r="I155" s="34"/>
      <c r="J155" s="34"/>
      <c r="K155" s="34"/>
      <c r="L155" s="34"/>
      <c r="M155" s="34"/>
      <c r="N155" s="34"/>
      <c r="O155" s="34"/>
    </row>
    <row r="156" spans="3:15" ht="53.25" thickBot="1">
      <c r="C156" s="29">
        <v>45814</v>
      </c>
      <c r="D156" s="30">
        <v>93074</v>
      </c>
      <c r="E156" s="31" t="s">
        <v>22</v>
      </c>
      <c r="F156" s="32">
        <v>825</v>
      </c>
      <c r="G156" s="32"/>
      <c r="H156" s="33">
        <f t="shared" si="2"/>
        <v>121951178.80000003</v>
      </c>
      <c r="I156" s="34"/>
      <c r="J156" s="34"/>
      <c r="K156" s="34"/>
      <c r="L156" s="34"/>
      <c r="M156" s="34"/>
      <c r="N156" s="34"/>
      <c r="O156" s="34"/>
    </row>
    <row r="157" spans="3:15" ht="53.25" thickBot="1">
      <c r="C157" s="29">
        <v>45814</v>
      </c>
      <c r="D157" s="30">
        <v>585599</v>
      </c>
      <c r="E157" s="31" t="s">
        <v>22</v>
      </c>
      <c r="F157" s="32">
        <v>900</v>
      </c>
      <c r="G157" s="32"/>
      <c r="H157" s="33">
        <f t="shared" si="2"/>
        <v>121952078.80000003</v>
      </c>
      <c r="I157" s="34"/>
      <c r="J157" s="34"/>
      <c r="K157" s="34"/>
      <c r="L157" s="34"/>
      <c r="M157" s="34"/>
      <c r="N157" s="34"/>
      <c r="O157" s="34"/>
    </row>
    <row r="158" spans="3:15" ht="27" thickBot="1">
      <c r="C158" s="29">
        <v>45814</v>
      </c>
      <c r="D158" s="30">
        <v>5186</v>
      </c>
      <c r="E158" s="31" t="s">
        <v>61</v>
      </c>
      <c r="F158" s="32"/>
      <c r="G158" s="32">
        <v>671000</v>
      </c>
      <c r="H158" s="33">
        <f t="shared" si="2"/>
        <v>121281078.80000003</v>
      </c>
      <c r="I158" s="34"/>
      <c r="J158" s="34"/>
      <c r="K158" s="34"/>
      <c r="L158" s="34"/>
      <c r="M158" s="34"/>
      <c r="N158" s="34"/>
      <c r="O158" s="34"/>
    </row>
    <row r="159" spans="3:15" ht="27" thickBot="1">
      <c r="C159" s="29">
        <v>45814</v>
      </c>
      <c r="D159" s="30">
        <v>5148</v>
      </c>
      <c r="E159" s="31" t="s">
        <v>62</v>
      </c>
      <c r="F159" s="32">
        <v>200000</v>
      </c>
      <c r="G159" s="32"/>
      <c r="H159" s="33">
        <f t="shared" si="2"/>
        <v>121481078.80000003</v>
      </c>
      <c r="I159" s="34"/>
      <c r="J159" s="34"/>
      <c r="K159" s="34"/>
      <c r="L159" s="34"/>
      <c r="M159" s="34"/>
      <c r="N159" s="34"/>
      <c r="O159" s="34"/>
    </row>
    <row r="160" spans="3:15" ht="27" thickBot="1">
      <c r="C160" s="29">
        <v>45814</v>
      </c>
      <c r="D160" s="30">
        <v>5186</v>
      </c>
      <c r="E160" s="31" t="s">
        <v>63</v>
      </c>
      <c r="F160" s="32">
        <v>671000</v>
      </c>
      <c r="G160" s="32"/>
      <c r="H160" s="33">
        <f t="shared" si="2"/>
        <v>122152078.80000003</v>
      </c>
      <c r="I160" s="34"/>
      <c r="J160" s="34"/>
      <c r="K160" s="34"/>
      <c r="L160" s="34"/>
      <c r="M160" s="34"/>
      <c r="N160" s="34"/>
      <c r="O160" s="34"/>
    </row>
    <row r="161" spans="3:15" ht="53.25" thickBot="1">
      <c r="C161" s="29">
        <v>45816</v>
      </c>
      <c r="D161" s="30">
        <v>61738</v>
      </c>
      <c r="E161" s="31" t="s">
        <v>22</v>
      </c>
      <c r="F161" s="32">
        <v>900</v>
      </c>
      <c r="G161" s="32"/>
      <c r="H161" s="33">
        <f t="shared" si="2"/>
        <v>122152978.80000003</v>
      </c>
      <c r="I161" s="34"/>
      <c r="J161" s="34"/>
      <c r="K161" s="34"/>
      <c r="L161" s="34"/>
      <c r="M161" s="34"/>
      <c r="N161" s="34"/>
      <c r="O161" s="34"/>
    </row>
    <row r="162" spans="3:15" ht="53.25" thickBot="1">
      <c r="C162" s="29">
        <v>45817</v>
      </c>
      <c r="D162" s="30" t="s">
        <v>64</v>
      </c>
      <c r="E162" s="31" t="s">
        <v>65</v>
      </c>
      <c r="F162" s="32"/>
      <c r="G162" s="32">
        <v>29620.1</v>
      </c>
      <c r="H162" s="33">
        <f t="shared" si="2"/>
        <v>122123358.70000003</v>
      </c>
      <c r="I162" s="34"/>
      <c r="J162" s="34"/>
      <c r="K162" s="34"/>
      <c r="L162" s="34"/>
      <c r="M162" s="34"/>
      <c r="N162" s="34"/>
      <c r="O162" s="34"/>
    </row>
    <row r="163" spans="3:15" ht="27" thickBot="1">
      <c r="C163" s="29">
        <v>45817</v>
      </c>
      <c r="D163" s="30" t="s">
        <v>66</v>
      </c>
      <c r="E163" s="31" t="s">
        <v>25</v>
      </c>
      <c r="F163" s="32">
        <v>5500</v>
      </c>
      <c r="G163" s="32"/>
      <c r="H163" s="33">
        <f t="shared" si="2"/>
        <v>122128858.70000003</v>
      </c>
      <c r="I163" s="34"/>
      <c r="J163" s="34"/>
      <c r="K163" s="34"/>
      <c r="L163" s="34"/>
      <c r="M163" s="34"/>
      <c r="N163" s="34"/>
      <c r="O163" s="34"/>
    </row>
    <row r="164" spans="3:15" ht="27" thickBot="1">
      <c r="C164" s="29">
        <v>45817</v>
      </c>
      <c r="D164" s="30" t="s">
        <v>67</v>
      </c>
      <c r="E164" s="31" t="s">
        <v>25</v>
      </c>
      <c r="F164" s="32">
        <v>11000</v>
      </c>
      <c r="G164" s="32"/>
      <c r="H164" s="33">
        <f t="shared" si="2"/>
        <v>122139858.70000003</v>
      </c>
      <c r="I164" s="34"/>
      <c r="J164" s="34"/>
      <c r="K164" s="34"/>
      <c r="L164" s="34"/>
      <c r="M164" s="34"/>
      <c r="N164" s="34"/>
      <c r="O164" s="34"/>
    </row>
    <row r="165" spans="3:15" ht="27" thickBot="1">
      <c r="C165" s="29">
        <v>45817</v>
      </c>
      <c r="D165" s="30" t="s">
        <v>68</v>
      </c>
      <c r="E165" s="31" t="s">
        <v>25</v>
      </c>
      <c r="F165" s="32">
        <v>5500</v>
      </c>
      <c r="G165" s="32"/>
      <c r="H165" s="33">
        <f t="shared" si="2"/>
        <v>122145358.70000003</v>
      </c>
      <c r="I165" s="34"/>
      <c r="J165" s="34"/>
      <c r="K165" s="34"/>
      <c r="L165" s="34"/>
      <c r="M165" s="34"/>
      <c r="N165" s="34"/>
      <c r="O165" s="34"/>
    </row>
    <row r="166" spans="3:15" ht="27" thickBot="1">
      <c r="C166" s="29">
        <v>45817</v>
      </c>
      <c r="D166" s="30" t="s">
        <v>69</v>
      </c>
      <c r="E166" s="31" t="s">
        <v>25</v>
      </c>
      <c r="F166" s="32">
        <v>16000</v>
      </c>
      <c r="G166" s="32"/>
      <c r="H166" s="33">
        <f t="shared" si="2"/>
        <v>122161358.70000003</v>
      </c>
      <c r="I166" s="34"/>
      <c r="J166" s="34"/>
      <c r="K166" s="34"/>
      <c r="L166" s="34"/>
      <c r="M166" s="34"/>
      <c r="N166" s="34"/>
      <c r="O166" s="34"/>
    </row>
    <row r="167" spans="3:15" ht="27" thickBot="1">
      <c r="C167" s="29">
        <v>45817</v>
      </c>
      <c r="D167" s="30">
        <v>452400470197</v>
      </c>
      <c r="E167" s="31" t="s">
        <v>13</v>
      </c>
      <c r="F167" s="32">
        <v>161650.5</v>
      </c>
      <c r="G167" s="32"/>
      <c r="H167" s="33">
        <f t="shared" si="2"/>
        <v>122323009.20000003</v>
      </c>
      <c r="I167" s="34"/>
      <c r="J167" s="34"/>
      <c r="K167" s="34"/>
      <c r="L167" s="34"/>
      <c r="M167" s="34"/>
      <c r="N167" s="34"/>
      <c r="O167" s="34"/>
    </row>
    <row r="168" spans="3:15" ht="27" thickBot="1">
      <c r="C168" s="29">
        <v>45817</v>
      </c>
      <c r="D168" s="30">
        <v>2530030095</v>
      </c>
      <c r="E168" s="31" t="s">
        <v>13</v>
      </c>
      <c r="F168" s="32">
        <v>8000</v>
      </c>
      <c r="G168" s="32"/>
      <c r="H168" s="33">
        <f t="shared" si="2"/>
        <v>122331009.20000003</v>
      </c>
      <c r="I168" s="34"/>
      <c r="J168" s="34"/>
      <c r="K168" s="34"/>
      <c r="L168" s="34"/>
      <c r="M168" s="34"/>
      <c r="N168" s="34"/>
      <c r="O168" s="34"/>
    </row>
    <row r="169" spans="3:15" ht="27" thickBot="1">
      <c r="C169" s="29">
        <v>45817</v>
      </c>
      <c r="D169" s="30">
        <v>2490080352</v>
      </c>
      <c r="E169" s="31" t="s">
        <v>13</v>
      </c>
      <c r="F169" s="32">
        <v>5000</v>
      </c>
      <c r="G169" s="32"/>
      <c r="H169" s="33">
        <f t="shared" si="2"/>
        <v>122336009.20000003</v>
      </c>
      <c r="I169" s="34"/>
      <c r="J169" s="34"/>
      <c r="K169" s="34"/>
      <c r="L169" s="34"/>
      <c r="M169" s="34"/>
      <c r="N169" s="34"/>
      <c r="O169" s="34"/>
    </row>
    <row r="170" spans="3:15" ht="27" thickBot="1">
      <c r="C170" s="29">
        <v>45817</v>
      </c>
      <c r="D170" s="30">
        <v>2490080355</v>
      </c>
      <c r="E170" s="31" t="s">
        <v>13</v>
      </c>
      <c r="F170" s="32">
        <v>5000</v>
      </c>
      <c r="G170" s="32"/>
      <c r="H170" s="33">
        <f t="shared" si="2"/>
        <v>122341009.20000003</v>
      </c>
      <c r="I170" s="34"/>
      <c r="J170" s="34"/>
      <c r="K170" s="34"/>
      <c r="L170" s="34"/>
      <c r="M170" s="34"/>
      <c r="N170" s="34"/>
      <c r="O170" s="34"/>
    </row>
    <row r="171" spans="3:15" ht="27" thickBot="1">
      <c r="C171" s="29">
        <v>45817</v>
      </c>
      <c r="D171" s="30">
        <v>2490080358</v>
      </c>
      <c r="E171" s="31" t="s">
        <v>13</v>
      </c>
      <c r="F171" s="32">
        <v>5000</v>
      </c>
      <c r="G171" s="32"/>
      <c r="H171" s="33">
        <f t="shared" si="2"/>
        <v>122346009.20000003</v>
      </c>
      <c r="I171" s="34"/>
      <c r="J171" s="34"/>
      <c r="K171" s="34"/>
      <c r="L171" s="34"/>
      <c r="M171" s="34"/>
      <c r="N171" s="34"/>
      <c r="O171" s="34"/>
    </row>
    <row r="172" spans="3:15" ht="27" thickBot="1">
      <c r="C172" s="29">
        <v>45817</v>
      </c>
      <c r="D172" s="30">
        <v>2490080361</v>
      </c>
      <c r="E172" s="31" t="s">
        <v>13</v>
      </c>
      <c r="F172" s="32">
        <v>5000</v>
      </c>
      <c r="G172" s="32"/>
      <c r="H172" s="33">
        <f t="shared" si="2"/>
        <v>122351009.20000003</v>
      </c>
      <c r="I172" s="34"/>
      <c r="J172" s="34"/>
      <c r="K172" s="34"/>
      <c r="L172" s="34"/>
      <c r="M172" s="34"/>
      <c r="N172" s="34"/>
      <c r="O172" s="34"/>
    </row>
    <row r="173" spans="3:15" ht="27" thickBot="1">
      <c r="C173" s="29">
        <v>45817</v>
      </c>
      <c r="D173" s="30">
        <v>398487842</v>
      </c>
      <c r="E173" s="31" t="s">
        <v>13</v>
      </c>
      <c r="F173" s="32">
        <v>5000</v>
      </c>
      <c r="G173" s="32"/>
      <c r="H173" s="33">
        <f t="shared" si="2"/>
        <v>122356009.20000003</v>
      </c>
      <c r="I173" s="34"/>
      <c r="J173" s="34"/>
      <c r="K173" s="34"/>
      <c r="L173" s="34"/>
      <c r="M173" s="34"/>
      <c r="N173" s="34"/>
      <c r="O173" s="34"/>
    </row>
    <row r="174" spans="3:15" ht="27" thickBot="1">
      <c r="C174" s="29">
        <v>45817</v>
      </c>
      <c r="D174" s="30">
        <v>398489579</v>
      </c>
      <c r="E174" s="31" t="s">
        <v>13</v>
      </c>
      <c r="F174" s="32">
        <v>5000</v>
      </c>
      <c r="G174" s="32"/>
      <c r="H174" s="33">
        <f t="shared" si="2"/>
        <v>122361009.20000003</v>
      </c>
      <c r="I174" s="34"/>
      <c r="J174" s="34"/>
      <c r="K174" s="34"/>
      <c r="L174" s="34"/>
      <c r="M174" s="34"/>
      <c r="N174" s="34"/>
      <c r="O174" s="34"/>
    </row>
    <row r="175" spans="3:15" ht="27" thickBot="1">
      <c r="C175" s="29">
        <v>45817</v>
      </c>
      <c r="D175" s="30">
        <v>239500081</v>
      </c>
      <c r="E175" s="31" t="s">
        <v>13</v>
      </c>
      <c r="F175" s="32">
        <v>8000</v>
      </c>
      <c r="G175" s="32"/>
      <c r="H175" s="33">
        <f t="shared" si="2"/>
        <v>122369009.20000003</v>
      </c>
      <c r="I175" s="34"/>
      <c r="J175" s="34"/>
      <c r="K175" s="34"/>
      <c r="L175" s="34"/>
      <c r="M175" s="34"/>
      <c r="N175" s="34"/>
      <c r="O175" s="34"/>
    </row>
    <row r="176" spans="3:15" ht="27" thickBot="1">
      <c r="C176" s="29">
        <v>45817</v>
      </c>
      <c r="D176" s="30">
        <v>452400548697</v>
      </c>
      <c r="E176" s="31" t="s">
        <v>13</v>
      </c>
      <c r="F176" s="32">
        <v>100</v>
      </c>
      <c r="G176" s="32"/>
      <c r="H176" s="33">
        <f t="shared" si="2"/>
        <v>122369109.20000003</v>
      </c>
      <c r="I176" s="34"/>
      <c r="J176" s="34"/>
      <c r="K176" s="34"/>
      <c r="L176" s="34"/>
      <c r="M176" s="34"/>
      <c r="N176" s="34"/>
      <c r="O176" s="34"/>
    </row>
    <row r="177" spans="3:15" ht="27" thickBot="1">
      <c r="C177" s="29">
        <v>45817</v>
      </c>
      <c r="D177" s="30">
        <v>452400548721</v>
      </c>
      <c r="E177" s="31" t="s">
        <v>13</v>
      </c>
      <c r="F177" s="32">
        <v>469480</v>
      </c>
      <c r="G177" s="32"/>
      <c r="H177" s="33">
        <f t="shared" si="2"/>
        <v>122838589.20000003</v>
      </c>
      <c r="I177" s="34"/>
      <c r="J177" s="34"/>
      <c r="K177" s="34"/>
      <c r="L177" s="34"/>
      <c r="M177" s="34"/>
      <c r="N177" s="34"/>
      <c r="O177" s="34"/>
    </row>
    <row r="178" spans="3:15" ht="27" thickBot="1">
      <c r="C178" s="29">
        <v>45817</v>
      </c>
      <c r="D178" s="30">
        <v>2490050618</v>
      </c>
      <c r="E178" s="31" t="s">
        <v>13</v>
      </c>
      <c r="F178" s="32">
        <v>7000</v>
      </c>
      <c r="G178" s="32"/>
      <c r="H178" s="33">
        <f t="shared" si="2"/>
        <v>122845589.20000003</v>
      </c>
      <c r="I178" s="34"/>
      <c r="J178" s="34"/>
      <c r="K178" s="34"/>
      <c r="L178" s="34"/>
      <c r="M178" s="34"/>
      <c r="N178" s="34"/>
      <c r="O178" s="34"/>
    </row>
    <row r="179" spans="3:15" ht="27" thickBot="1">
      <c r="C179" s="29">
        <v>45817</v>
      </c>
      <c r="D179" s="30">
        <v>2490050621</v>
      </c>
      <c r="E179" s="31" t="s">
        <v>13</v>
      </c>
      <c r="F179" s="32">
        <v>116000</v>
      </c>
      <c r="G179" s="32"/>
      <c r="H179" s="33">
        <f t="shared" si="2"/>
        <v>122961589.20000003</v>
      </c>
      <c r="I179" s="34"/>
      <c r="J179" s="34"/>
      <c r="K179" s="34"/>
      <c r="L179" s="34"/>
      <c r="M179" s="34"/>
      <c r="N179" s="34"/>
      <c r="O179" s="34"/>
    </row>
    <row r="180" spans="3:15" ht="27" thickBot="1">
      <c r="C180" s="29">
        <v>45817</v>
      </c>
      <c r="D180" s="30">
        <v>452400430009</v>
      </c>
      <c r="E180" s="31" t="s">
        <v>13</v>
      </c>
      <c r="F180" s="32">
        <v>1940</v>
      </c>
      <c r="G180" s="32"/>
      <c r="H180" s="33">
        <f t="shared" si="2"/>
        <v>122963529.20000003</v>
      </c>
      <c r="I180" s="34"/>
      <c r="J180" s="34"/>
      <c r="K180" s="34"/>
      <c r="L180" s="34"/>
      <c r="M180" s="34"/>
      <c r="N180" s="34"/>
      <c r="O180" s="34"/>
    </row>
    <row r="181" spans="3:15" ht="27" thickBot="1">
      <c r="C181" s="29">
        <v>45817</v>
      </c>
      <c r="D181" s="30">
        <v>398512271</v>
      </c>
      <c r="E181" s="31" t="s">
        <v>13</v>
      </c>
      <c r="F181" s="32">
        <v>5000</v>
      </c>
      <c r="G181" s="32"/>
      <c r="H181" s="33">
        <f t="shared" si="2"/>
        <v>122968529.20000003</v>
      </c>
      <c r="I181" s="34"/>
      <c r="J181" s="34"/>
      <c r="K181" s="34"/>
      <c r="L181" s="34"/>
      <c r="M181" s="34"/>
      <c r="N181" s="34"/>
      <c r="O181" s="34"/>
    </row>
    <row r="182" spans="3:15" ht="53.25" thickBot="1">
      <c r="C182" s="29">
        <v>45817</v>
      </c>
      <c r="D182" s="30">
        <v>254635</v>
      </c>
      <c r="E182" s="31" t="s">
        <v>22</v>
      </c>
      <c r="F182" s="32">
        <v>600</v>
      </c>
      <c r="G182" s="32"/>
      <c r="H182" s="33">
        <f t="shared" si="2"/>
        <v>122969129.20000003</v>
      </c>
      <c r="I182" s="34"/>
      <c r="J182" s="34"/>
      <c r="K182" s="34"/>
      <c r="L182" s="34"/>
      <c r="M182" s="34"/>
      <c r="N182" s="34"/>
      <c r="O182" s="34"/>
    </row>
    <row r="183" spans="3:15" ht="132" thickBot="1">
      <c r="C183" s="29">
        <v>45818</v>
      </c>
      <c r="D183" s="30" t="s">
        <v>70</v>
      </c>
      <c r="E183" s="31" t="s">
        <v>71</v>
      </c>
      <c r="F183" s="32"/>
      <c r="G183" s="32">
        <v>32306.99</v>
      </c>
      <c r="H183" s="33">
        <f t="shared" si="2"/>
        <v>122936822.21000004</v>
      </c>
      <c r="I183" s="34"/>
      <c r="J183" s="34"/>
      <c r="K183" s="34"/>
      <c r="L183" s="34"/>
      <c r="M183" s="34"/>
      <c r="N183" s="34"/>
      <c r="O183" s="34"/>
    </row>
    <row r="184" spans="3:15" ht="79.5" thickBot="1">
      <c r="C184" s="29">
        <v>45818</v>
      </c>
      <c r="D184" s="30" t="s">
        <v>72</v>
      </c>
      <c r="E184" s="31" t="s">
        <v>73</v>
      </c>
      <c r="F184" s="32"/>
      <c r="G184" s="32">
        <v>6101.69</v>
      </c>
      <c r="H184" s="33">
        <f t="shared" si="2"/>
        <v>122930720.52000004</v>
      </c>
      <c r="I184" s="34"/>
      <c r="J184" s="34"/>
      <c r="K184" s="34"/>
      <c r="L184" s="34"/>
      <c r="M184" s="34"/>
      <c r="N184" s="34"/>
      <c r="O184" s="34"/>
    </row>
    <row r="185" spans="3:15" ht="79.5" thickBot="1">
      <c r="C185" s="29">
        <v>45818</v>
      </c>
      <c r="D185" s="30" t="s">
        <v>72</v>
      </c>
      <c r="E185" s="31" t="s">
        <v>74</v>
      </c>
      <c r="F185" s="32"/>
      <c r="G185" s="32">
        <v>1898.31</v>
      </c>
      <c r="H185" s="33">
        <f t="shared" si="2"/>
        <v>122928822.21000004</v>
      </c>
      <c r="I185" s="34"/>
      <c r="J185" s="34"/>
      <c r="K185" s="34"/>
      <c r="L185" s="34"/>
      <c r="M185" s="34"/>
      <c r="N185" s="34"/>
      <c r="O185" s="34"/>
    </row>
    <row r="186" spans="3:15" ht="27" thickBot="1">
      <c r="C186" s="29">
        <v>45818</v>
      </c>
      <c r="D186" s="30" t="s">
        <v>75</v>
      </c>
      <c r="E186" s="31" t="s">
        <v>25</v>
      </c>
      <c r="F186" s="32">
        <v>5500</v>
      </c>
      <c r="G186" s="32"/>
      <c r="H186" s="33">
        <f t="shared" si="2"/>
        <v>122934322.21000004</v>
      </c>
      <c r="I186" s="34"/>
      <c r="J186" s="34"/>
      <c r="K186" s="34"/>
      <c r="L186" s="34"/>
      <c r="M186" s="34"/>
      <c r="N186" s="34"/>
      <c r="O186" s="34"/>
    </row>
    <row r="187" spans="3:15" ht="27" thickBot="1">
      <c r="C187" s="29">
        <v>45818</v>
      </c>
      <c r="D187" s="30" t="s">
        <v>76</v>
      </c>
      <c r="E187" s="31" t="s">
        <v>25</v>
      </c>
      <c r="F187" s="32">
        <v>5500</v>
      </c>
      <c r="G187" s="32"/>
      <c r="H187" s="33">
        <f t="shared" si="2"/>
        <v>122939822.21000004</v>
      </c>
      <c r="I187" s="34"/>
      <c r="J187" s="34"/>
      <c r="K187" s="34"/>
      <c r="L187" s="34"/>
      <c r="M187" s="34"/>
      <c r="N187" s="34"/>
      <c r="O187" s="34"/>
    </row>
    <row r="188" spans="3:15" ht="27" thickBot="1">
      <c r="C188" s="29">
        <v>45818</v>
      </c>
      <c r="D188" s="30" t="s">
        <v>77</v>
      </c>
      <c r="E188" s="31" t="s">
        <v>25</v>
      </c>
      <c r="F188" s="32">
        <v>5500</v>
      </c>
      <c r="G188" s="32"/>
      <c r="H188" s="33">
        <f t="shared" si="2"/>
        <v>122945322.21000004</v>
      </c>
      <c r="I188" s="34"/>
      <c r="J188" s="34"/>
      <c r="K188" s="34"/>
      <c r="L188" s="34"/>
      <c r="M188" s="34"/>
      <c r="N188" s="34"/>
      <c r="O188" s="34"/>
    </row>
    <row r="189" spans="3:15" ht="27" thickBot="1">
      <c r="C189" s="29">
        <v>45818</v>
      </c>
      <c r="D189" s="30" t="s">
        <v>78</v>
      </c>
      <c r="E189" s="31" t="s">
        <v>25</v>
      </c>
      <c r="F189" s="32">
        <v>5500</v>
      </c>
      <c r="G189" s="32"/>
      <c r="H189" s="33">
        <f t="shared" si="2"/>
        <v>122950822.21000004</v>
      </c>
      <c r="I189" s="34"/>
      <c r="J189" s="34"/>
      <c r="K189" s="34"/>
      <c r="L189" s="34"/>
      <c r="M189" s="34"/>
      <c r="N189" s="34"/>
      <c r="O189" s="34"/>
    </row>
    <row r="190" spans="3:15" ht="27" thickBot="1">
      <c r="C190" s="29">
        <v>45818</v>
      </c>
      <c r="D190" s="30">
        <v>452400470183</v>
      </c>
      <c r="E190" s="31" t="s">
        <v>13</v>
      </c>
      <c r="F190" s="32">
        <v>90501</v>
      </c>
      <c r="G190" s="32"/>
      <c r="H190" s="33">
        <f t="shared" si="2"/>
        <v>123041323.21000004</v>
      </c>
      <c r="I190" s="34"/>
      <c r="J190" s="34"/>
      <c r="K190" s="34"/>
      <c r="L190" s="34"/>
      <c r="M190" s="34"/>
      <c r="N190" s="34"/>
      <c r="O190" s="34"/>
    </row>
    <row r="191" spans="3:15" ht="27" thickBot="1">
      <c r="C191" s="29">
        <v>45818</v>
      </c>
      <c r="D191" s="30">
        <v>452400542900</v>
      </c>
      <c r="E191" s="31" t="s">
        <v>13</v>
      </c>
      <c r="F191" s="32">
        <v>8000</v>
      </c>
      <c r="G191" s="32"/>
      <c r="H191" s="33">
        <f t="shared" si="2"/>
        <v>123049323.21000004</v>
      </c>
      <c r="I191" s="34"/>
      <c r="J191" s="34"/>
      <c r="K191" s="34"/>
      <c r="L191" s="34"/>
      <c r="M191" s="34"/>
      <c r="N191" s="34"/>
      <c r="O191" s="34"/>
    </row>
    <row r="192" spans="3:15" ht="27" thickBot="1">
      <c r="C192" s="29">
        <v>45818</v>
      </c>
      <c r="D192" s="30">
        <v>452400545239</v>
      </c>
      <c r="E192" s="31" t="s">
        <v>13</v>
      </c>
      <c r="F192" s="32">
        <v>320</v>
      </c>
      <c r="G192" s="32"/>
      <c r="H192" s="33">
        <f t="shared" si="2"/>
        <v>123049643.21000004</v>
      </c>
      <c r="I192" s="34"/>
      <c r="J192" s="34"/>
      <c r="K192" s="34"/>
      <c r="L192" s="34"/>
      <c r="M192" s="34"/>
      <c r="N192" s="34"/>
      <c r="O192" s="34"/>
    </row>
    <row r="193" spans="3:15" ht="27" thickBot="1">
      <c r="C193" s="29">
        <v>45818</v>
      </c>
      <c r="D193" s="30">
        <v>398551455</v>
      </c>
      <c r="E193" s="31" t="s">
        <v>13</v>
      </c>
      <c r="F193" s="32">
        <v>8000</v>
      </c>
      <c r="G193" s="32"/>
      <c r="H193" s="33">
        <f t="shared" si="2"/>
        <v>123057643.21000004</v>
      </c>
      <c r="I193" s="34"/>
      <c r="J193" s="34"/>
      <c r="K193" s="34"/>
      <c r="L193" s="34"/>
      <c r="M193" s="34"/>
      <c r="N193" s="34"/>
      <c r="O193" s="34"/>
    </row>
    <row r="194" spans="3:15" ht="27" thickBot="1">
      <c r="C194" s="29">
        <v>45818</v>
      </c>
      <c r="D194" s="30">
        <v>398562224</v>
      </c>
      <c r="E194" s="31" t="s">
        <v>13</v>
      </c>
      <c r="F194" s="32">
        <v>3000</v>
      </c>
      <c r="G194" s="32"/>
      <c r="H194" s="33">
        <f t="shared" si="2"/>
        <v>123060643.21000004</v>
      </c>
      <c r="I194" s="34"/>
      <c r="J194" s="34"/>
      <c r="K194" s="34"/>
      <c r="L194" s="34"/>
      <c r="M194" s="34"/>
      <c r="N194" s="34"/>
      <c r="O194" s="34"/>
    </row>
    <row r="195" spans="3:15" ht="27" thickBot="1">
      <c r="C195" s="29">
        <v>45818</v>
      </c>
      <c r="D195" s="30">
        <v>3760070283</v>
      </c>
      <c r="E195" s="31" t="s">
        <v>13</v>
      </c>
      <c r="F195" s="32">
        <v>8000</v>
      </c>
      <c r="G195" s="32"/>
      <c r="H195" s="33">
        <f t="shared" si="2"/>
        <v>123068643.21000004</v>
      </c>
      <c r="I195" s="34"/>
      <c r="J195" s="34"/>
      <c r="K195" s="34"/>
      <c r="L195" s="34"/>
      <c r="M195" s="34"/>
      <c r="N195" s="34"/>
      <c r="O195" s="34"/>
    </row>
    <row r="196" spans="3:15" ht="27" thickBot="1">
      <c r="C196" s="29">
        <v>45818</v>
      </c>
      <c r="D196" s="30">
        <v>2100150270</v>
      </c>
      <c r="E196" s="31" t="s">
        <v>13</v>
      </c>
      <c r="F196" s="32">
        <v>44600</v>
      </c>
      <c r="G196" s="32"/>
      <c r="H196" s="33">
        <f t="shared" si="2"/>
        <v>123113243.21000004</v>
      </c>
      <c r="I196" s="34"/>
      <c r="J196" s="34"/>
      <c r="K196" s="34"/>
      <c r="L196" s="34"/>
      <c r="M196" s="34"/>
      <c r="N196" s="34"/>
      <c r="O196" s="34"/>
    </row>
    <row r="197" spans="3:15" ht="27" thickBot="1">
      <c r="C197" s="29">
        <v>45818</v>
      </c>
      <c r="D197" s="30">
        <v>239505737</v>
      </c>
      <c r="E197" s="31" t="s">
        <v>13</v>
      </c>
      <c r="F197" s="32">
        <v>8000</v>
      </c>
      <c r="G197" s="32"/>
      <c r="H197" s="33">
        <f t="shared" si="2"/>
        <v>123121243.21000004</v>
      </c>
      <c r="I197" s="34"/>
      <c r="J197" s="34"/>
      <c r="K197" s="34"/>
      <c r="L197" s="34"/>
      <c r="M197" s="34"/>
      <c r="N197" s="34"/>
      <c r="O197" s="34"/>
    </row>
    <row r="198" spans="3:15" ht="27" thickBot="1">
      <c r="C198" s="29">
        <v>45818</v>
      </c>
      <c r="D198" s="30">
        <v>452400540724</v>
      </c>
      <c r="E198" s="31" t="s">
        <v>13</v>
      </c>
      <c r="F198" s="32">
        <v>3250</v>
      </c>
      <c r="G198" s="32"/>
      <c r="H198" s="33">
        <f t="shared" si="2"/>
        <v>123124493.21000004</v>
      </c>
      <c r="I198" s="34"/>
      <c r="J198" s="34"/>
      <c r="K198" s="34"/>
      <c r="L198" s="34"/>
      <c r="M198" s="34"/>
      <c r="N198" s="34"/>
      <c r="O198" s="34"/>
    </row>
    <row r="199" spans="3:15" ht="27" thickBot="1">
      <c r="C199" s="29">
        <v>45818</v>
      </c>
      <c r="D199" s="30">
        <v>452400543657</v>
      </c>
      <c r="E199" s="31" t="s">
        <v>13</v>
      </c>
      <c r="F199" s="32">
        <v>264675</v>
      </c>
      <c r="G199" s="32"/>
      <c r="H199" s="33">
        <f t="shared" si="2"/>
        <v>123389168.21000004</v>
      </c>
      <c r="I199" s="34"/>
      <c r="J199" s="34"/>
      <c r="K199" s="34"/>
      <c r="L199" s="34"/>
      <c r="M199" s="34"/>
      <c r="N199" s="34"/>
      <c r="O199" s="34"/>
    </row>
    <row r="200" spans="3:15" ht="27" thickBot="1">
      <c r="C200" s="29">
        <v>45818</v>
      </c>
      <c r="D200" s="30">
        <v>239506783</v>
      </c>
      <c r="E200" s="31" t="s">
        <v>13</v>
      </c>
      <c r="F200" s="32">
        <v>3000</v>
      </c>
      <c r="G200" s="32"/>
      <c r="H200" s="33">
        <f t="shared" si="2"/>
        <v>123392168.21000004</v>
      </c>
      <c r="I200" s="34"/>
      <c r="J200" s="34"/>
      <c r="K200" s="34"/>
      <c r="L200" s="34"/>
      <c r="M200" s="34"/>
      <c r="N200" s="34"/>
      <c r="O200" s="34"/>
    </row>
    <row r="201" spans="3:15" ht="27" thickBot="1">
      <c r="C201" s="29">
        <v>45818</v>
      </c>
      <c r="D201" s="30">
        <v>2490050370</v>
      </c>
      <c r="E201" s="31" t="s">
        <v>13</v>
      </c>
      <c r="F201" s="32">
        <v>17900</v>
      </c>
      <c r="G201" s="32"/>
      <c r="H201" s="33">
        <f t="shared" si="2"/>
        <v>123410068.21000004</v>
      </c>
      <c r="I201" s="34"/>
      <c r="J201" s="34"/>
      <c r="K201" s="34"/>
      <c r="L201" s="34"/>
      <c r="M201" s="34"/>
      <c r="N201" s="34"/>
      <c r="O201" s="34"/>
    </row>
    <row r="202" spans="3:15" ht="27" thickBot="1">
      <c r="C202" s="29">
        <v>45818</v>
      </c>
      <c r="D202" s="30">
        <v>2490050373</v>
      </c>
      <c r="E202" s="31" t="s">
        <v>13</v>
      </c>
      <c r="F202" s="32">
        <v>14000</v>
      </c>
      <c r="G202" s="32"/>
      <c r="H202" s="33">
        <f t="shared" si="2"/>
        <v>123424068.21000004</v>
      </c>
      <c r="I202" s="34"/>
      <c r="J202" s="34"/>
      <c r="K202" s="34"/>
      <c r="L202" s="34"/>
      <c r="M202" s="34"/>
      <c r="N202" s="34"/>
      <c r="O202" s="34"/>
    </row>
    <row r="203" spans="3:15" ht="27" thickBot="1">
      <c r="C203" s="29">
        <v>45818</v>
      </c>
      <c r="D203" s="30">
        <v>239507242</v>
      </c>
      <c r="E203" s="31" t="s">
        <v>13</v>
      </c>
      <c r="F203" s="32">
        <v>8000</v>
      </c>
      <c r="G203" s="32"/>
      <c r="H203" s="33">
        <f t="shared" si="2"/>
        <v>123432068.21000004</v>
      </c>
      <c r="I203" s="34"/>
      <c r="J203" s="34"/>
      <c r="K203" s="34"/>
      <c r="L203" s="34"/>
      <c r="M203" s="34"/>
      <c r="N203" s="34"/>
      <c r="O203" s="34"/>
    </row>
    <row r="204" spans="3:15" ht="27" thickBot="1">
      <c r="C204" s="29">
        <v>45818</v>
      </c>
      <c r="D204" s="30">
        <v>923950818</v>
      </c>
      <c r="E204" s="31" t="s">
        <v>13</v>
      </c>
      <c r="F204" s="32">
        <v>27000</v>
      </c>
      <c r="G204" s="32"/>
      <c r="H204" s="33">
        <f t="shared" si="2"/>
        <v>123459068.21000004</v>
      </c>
      <c r="I204" s="34"/>
      <c r="J204" s="34"/>
      <c r="K204" s="34"/>
      <c r="L204" s="34"/>
      <c r="M204" s="34"/>
      <c r="N204" s="34"/>
      <c r="O204" s="34"/>
    </row>
    <row r="205" spans="3:15" ht="53.25" thickBot="1">
      <c r="C205" s="29">
        <v>45818</v>
      </c>
      <c r="D205" s="30">
        <v>49076</v>
      </c>
      <c r="E205" s="31" t="s">
        <v>22</v>
      </c>
      <c r="F205" s="32">
        <v>750</v>
      </c>
      <c r="G205" s="32"/>
      <c r="H205" s="33">
        <f t="shared" si="2"/>
        <v>123459818.21000004</v>
      </c>
      <c r="I205" s="34"/>
      <c r="J205" s="34"/>
      <c r="K205" s="34"/>
      <c r="L205" s="34"/>
      <c r="M205" s="34"/>
      <c r="N205" s="34"/>
      <c r="O205" s="34"/>
    </row>
    <row r="206" spans="3:15" ht="27" thickBot="1">
      <c r="C206" s="29">
        <v>45819</v>
      </c>
      <c r="D206" s="30" t="s">
        <v>79</v>
      </c>
      <c r="E206" s="31" t="s">
        <v>25</v>
      </c>
      <c r="F206" s="32">
        <v>5500</v>
      </c>
      <c r="G206" s="32"/>
      <c r="H206" s="33">
        <f t="shared" si="2"/>
        <v>123465318.21000004</v>
      </c>
      <c r="I206" s="34"/>
      <c r="J206" s="34"/>
      <c r="K206" s="34"/>
      <c r="L206" s="34"/>
      <c r="M206" s="34"/>
      <c r="N206" s="34"/>
      <c r="O206" s="34"/>
    </row>
    <row r="207" spans="3:15" ht="27" thickBot="1">
      <c r="C207" s="29">
        <v>45819</v>
      </c>
      <c r="D207" s="30" t="s">
        <v>80</v>
      </c>
      <c r="E207" s="31" t="s">
        <v>25</v>
      </c>
      <c r="F207" s="32">
        <v>5500</v>
      </c>
      <c r="G207" s="32"/>
      <c r="H207" s="33">
        <f t="shared" ref="H207:H270" si="3">+H206+F207-G207</f>
        <v>123470818.21000004</v>
      </c>
      <c r="I207" s="34"/>
      <c r="J207" s="34"/>
      <c r="K207" s="34"/>
      <c r="L207" s="34"/>
      <c r="M207" s="34"/>
      <c r="N207" s="34"/>
      <c r="O207" s="34"/>
    </row>
    <row r="208" spans="3:15" ht="27" thickBot="1">
      <c r="C208" s="29">
        <v>45819</v>
      </c>
      <c r="D208" s="30" t="s">
        <v>81</v>
      </c>
      <c r="E208" s="31" t="s">
        <v>25</v>
      </c>
      <c r="F208" s="32">
        <v>5500</v>
      </c>
      <c r="G208" s="32"/>
      <c r="H208" s="33">
        <f t="shared" si="3"/>
        <v>123476318.21000004</v>
      </c>
      <c r="I208" s="34"/>
      <c r="J208" s="34"/>
      <c r="K208" s="34"/>
      <c r="L208" s="34"/>
      <c r="M208" s="34"/>
      <c r="N208" s="34"/>
      <c r="O208" s="34"/>
    </row>
    <row r="209" spans="3:15" ht="27" thickBot="1">
      <c r="C209" s="29">
        <v>45819</v>
      </c>
      <c r="D209" s="30" t="s">
        <v>82</v>
      </c>
      <c r="E209" s="31" t="s">
        <v>25</v>
      </c>
      <c r="F209" s="32">
        <v>5500</v>
      </c>
      <c r="G209" s="32"/>
      <c r="H209" s="33">
        <f t="shared" si="3"/>
        <v>123481818.21000004</v>
      </c>
      <c r="I209" s="34"/>
      <c r="J209" s="34"/>
      <c r="K209" s="34"/>
      <c r="L209" s="34"/>
      <c r="M209" s="34"/>
      <c r="N209" s="34"/>
      <c r="O209" s="34"/>
    </row>
    <row r="210" spans="3:15" ht="27" thickBot="1">
      <c r="C210" s="29">
        <v>45819</v>
      </c>
      <c r="D210" s="30" t="s">
        <v>83</v>
      </c>
      <c r="E210" s="31" t="s">
        <v>13</v>
      </c>
      <c r="F210" s="32">
        <v>125130</v>
      </c>
      <c r="G210" s="32"/>
      <c r="H210" s="33">
        <f t="shared" si="3"/>
        <v>123606948.21000004</v>
      </c>
      <c r="I210" s="34"/>
      <c r="J210" s="34"/>
      <c r="K210" s="34"/>
      <c r="L210" s="34"/>
      <c r="M210" s="34"/>
      <c r="N210" s="34"/>
      <c r="O210" s="34"/>
    </row>
    <row r="211" spans="3:15" ht="27" thickBot="1">
      <c r="C211" s="29">
        <v>45819</v>
      </c>
      <c r="D211" s="30" t="s">
        <v>84</v>
      </c>
      <c r="E211" s="31" t="s">
        <v>13</v>
      </c>
      <c r="F211" s="32">
        <v>16800</v>
      </c>
      <c r="G211" s="32"/>
      <c r="H211" s="33">
        <f t="shared" si="3"/>
        <v>123623748.21000004</v>
      </c>
      <c r="I211" s="34"/>
      <c r="J211" s="34"/>
      <c r="K211" s="34"/>
      <c r="L211" s="34"/>
      <c r="M211" s="34"/>
      <c r="N211" s="34"/>
      <c r="O211" s="34"/>
    </row>
    <row r="212" spans="3:15" ht="27" thickBot="1">
      <c r="C212" s="29">
        <v>45819</v>
      </c>
      <c r="D212" s="30" t="s">
        <v>85</v>
      </c>
      <c r="E212" s="31" t="s">
        <v>13</v>
      </c>
      <c r="F212" s="32">
        <v>33600</v>
      </c>
      <c r="G212" s="32"/>
      <c r="H212" s="33">
        <f t="shared" si="3"/>
        <v>123657348.21000004</v>
      </c>
      <c r="I212" s="34"/>
      <c r="J212" s="34"/>
      <c r="K212" s="34"/>
      <c r="L212" s="34"/>
      <c r="M212" s="34"/>
      <c r="N212" s="34"/>
      <c r="O212" s="34"/>
    </row>
    <row r="213" spans="3:15" ht="27" thickBot="1">
      <c r="C213" s="29">
        <v>45819</v>
      </c>
      <c r="D213" s="30" t="s">
        <v>86</v>
      </c>
      <c r="E213" s="31" t="s">
        <v>13</v>
      </c>
      <c r="F213" s="32">
        <v>11200</v>
      </c>
      <c r="G213" s="32"/>
      <c r="H213" s="33">
        <f t="shared" si="3"/>
        <v>123668548.21000004</v>
      </c>
      <c r="I213" s="34"/>
      <c r="J213" s="34"/>
      <c r="K213" s="34"/>
      <c r="L213" s="34"/>
      <c r="M213" s="34"/>
      <c r="N213" s="34"/>
      <c r="O213" s="34"/>
    </row>
    <row r="214" spans="3:15" ht="27" thickBot="1">
      <c r="C214" s="29">
        <v>45819</v>
      </c>
      <c r="D214" s="30" t="s">
        <v>87</v>
      </c>
      <c r="E214" s="31" t="s">
        <v>13</v>
      </c>
      <c r="F214" s="32">
        <v>8400</v>
      </c>
      <c r="G214" s="32"/>
      <c r="H214" s="33">
        <f t="shared" si="3"/>
        <v>123676948.21000004</v>
      </c>
      <c r="I214" s="34"/>
      <c r="J214" s="34"/>
      <c r="K214" s="34"/>
      <c r="L214" s="34"/>
      <c r="M214" s="34"/>
      <c r="N214" s="34"/>
      <c r="O214" s="34"/>
    </row>
    <row r="215" spans="3:15" ht="27" thickBot="1">
      <c r="C215" s="29">
        <v>45819</v>
      </c>
      <c r="D215" s="30">
        <v>3620010022</v>
      </c>
      <c r="E215" s="31" t="s">
        <v>13</v>
      </c>
      <c r="F215" s="32">
        <v>6700</v>
      </c>
      <c r="G215" s="32"/>
      <c r="H215" s="33">
        <f t="shared" si="3"/>
        <v>123683648.21000004</v>
      </c>
      <c r="I215" s="34"/>
      <c r="J215" s="34"/>
      <c r="K215" s="34"/>
      <c r="L215" s="34"/>
      <c r="M215" s="34"/>
      <c r="N215" s="34"/>
      <c r="O215" s="34"/>
    </row>
    <row r="216" spans="3:15" ht="27" thickBot="1">
      <c r="C216" s="29">
        <v>45819</v>
      </c>
      <c r="D216" s="30">
        <v>3620010025</v>
      </c>
      <c r="E216" s="31" t="s">
        <v>13</v>
      </c>
      <c r="F216" s="32">
        <v>8100</v>
      </c>
      <c r="G216" s="32"/>
      <c r="H216" s="33">
        <f t="shared" si="3"/>
        <v>123691748.21000004</v>
      </c>
      <c r="I216" s="34"/>
      <c r="J216" s="34"/>
      <c r="K216" s="34"/>
      <c r="L216" s="34"/>
      <c r="M216" s="34"/>
      <c r="N216" s="34"/>
      <c r="O216" s="34"/>
    </row>
    <row r="217" spans="3:15" ht="27" thickBot="1">
      <c r="C217" s="29">
        <v>45819</v>
      </c>
      <c r="D217" s="30">
        <v>398632403</v>
      </c>
      <c r="E217" s="31" t="s">
        <v>13</v>
      </c>
      <c r="F217" s="32">
        <v>5000</v>
      </c>
      <c r="G217" s="32"/>
      <c r="H217" s="33">
        <f t="shared" si="3"/>
        <v>123696748.21000004</v>
      </c>
      <c r="I217" s="34"/>
      <c r="J217" s="34"/>
      <c r="K217" s="34"/>
      <c r="L217" s="34"/>
      <c r="M217" s="34"/>
      <c r="N217" s="34"/>
      <c r="O217" s="34"/>
    </row>
    <row r="218" spans="3:15" ht="27" thickBot="1">
      <c r="C218" s="29">
        <v>45819</v>
      </c>
      <c r="D218" s="30">
        <v>239510297</v>
      </c>
      <c r="E218" s="31" t="s">
        <v>13</v>
      </c>
      <c r="F218" s="32">
        <v>15000</v>
      </c>
      <c r="G218" s="32"/>
      <c r="H218" s="33">
        <f t="shared" si="3"/>
        <v>123711748.21000004</v>
      </c>
      <c r="I218" s="34"/>
      <c r="J218" s="34"/>
      <c r="K218" s="34"/>
      <c r="L218" s="34"/>
      <c r="M218" s="34"/>
      <c r="N218" s="34"/>
      <c r="O218" s="34"/>
    </row>
    <row r="219" spans="3:15" ht="27" thickBot="1">
      <c r="C219" s="29">
        <v>45819</v>
      </c>
      <c r="D219" s="30">
        <v>239510651</v>
      </c>
      <c r="E219" s="31" t="s">
        <v>13</v>
      </c>
      <c r="F219" s="32">
        <v>8000</v>
      </c>
      <c r="G219" s="32"/>
      <c r="H219" s="33">
        <f t="shared" si="3"/>
        <v>123719748.21000004</v>
      </c>
      <c r="I219" s="34"/>
      <c r="J219" s="34"/>
      <c r="K219" s="34"/>
      <c r="L219" s="34"/>
      <c r="M219" s="34"/>
      <c r="N219" s="34"/>
      <c r="O219" s="34"/>
    </row>
    <row r="220" spans="3:15" ht="27" thickBot="1">
      <c r="C220" s="29">
        <v>45819</v>
      </c>
      <c r="D220" s="30">
        <v>5600030039</v>
      </c>
      <c r="E220" s="31" t="s">
        <v>13</v>
      </c>
      <c r="F220" s="32">
        <v>8000</v>
      </c>
      <c r="G220" s="32"/>
      <c r="H220" s="33">
        <f t="shared" si="3"/>
        <v>123727748.21000004</v>
      </c>
      <c r="I220" s="34"/>
      <c r="J220" s="34"/>
      <c r="K220" s="34"/>
      <c r="L220" s="34"/>
      <c r="M220" s="34"/>
      <c r="N220" s="34"/>
      <c r="O220" s="34"/>
    </row>
    <row r="221" spans="3:15" ht="27" thickBot="1">
      <c r="C221" s="29">
        <v>45819</v>
      </c>
      <c r="D221" s="30">
        <v>398648950</v>
      </c>
      <c r="E221" s="31" t="s">
        <v>13</v>
      </c>
      <c r="F221" s="32">
        <v>8000</v>
      </c>
      <c r="G221" s="32"/>
      <c r="H221" s="33">
        <f t="shared" si="3"/>
        <v>123735748.21000004</v>
      </c>
      <c r="I221" s="34"/>
      <c r="J221" s="34"/>
      <c r="K221" s="34"/>
      <c r="L221" s="34"/>
      <c r="M221" s="34"/>
      <c r="N221" s="34"/>
      <c r="O221" s="34"/>
    </row>
    <row r="222" spans="3:15" ht="27" thickBot="1">
      <c r="C222" s="29">
        <v>45819</v>
      </c>
      <c r="D222" s="30">
        <v>239511649</v>
      </c>
      <c r="E222" s="31" t="s">
        <v>13</v>
      </c>
      <c r="F222" s="32">
        <v>2000</v>
      </c>
      <c r="G222" s="32"/>
      <c r="H222" s="33">
        <f t="shared" si="3"/>
        <v>123737748.21000004</v>
      </c>
      <c r="I222" s="34"/>
      <c r="J222" s="34"/>
      <c r="K222" s="34"/>
      <c r="L222" s="34"/>
      <c r="M222" s="34"/>
      <c r="N222" s="34"/>
      <c r="O222" s="34"/>
    </row>
    <row r="223" spans="3:15" ht="27" thickBot="1">
      <c r="C223" s="29">
        <v>45819</v>
      </c>
      <c r="D223" s="30">
        <v>239511654</v>
      </c>
      <c r="E223" s="31" t="s">
        <v>13</v>
      </c>
      <c r="F223" s="32">
        <v>8000</v>
      </c>
      <c r="G223" s="32"/>
      <c r="H223" s="33">
        <f t="shared" si="3"/>
        <v>123745748.21000004</v>
      </c>
      <c r="I223" s="34"/>
      <c r="J223" s="34"/>
      <c r="K223" s="34"/>
      <c r="L223" s="34"/>
      <c r="M223" s="34"/>
      <c r="N223" s="34"/>
      <c r="O223" s="34"/>
    </row>
    <row r="224" spans="3:15" ht="27" thickBot="1">
      <c r="C224" s="29">
        <v>45819</v>
      </c>
      <c r="D224" s="30">
        <v>452400369403</v>
      </c>
      <c r="E224" s="31" t="s">
        <v>13</v>
      </c>
      <c r="F224" s="32">
        <v>8000</v>
      </c>
      <c r="G224" s="32"/>
      <c r="H224" s="33">
        <f t="shared" si="3"/>
        <v>123753748.21000004</v>
      </c>
      <c r="I224" s="34"/>
      <c r="J224" s="34"/>
      <c r="K224" s="34"/>
      <c r="L224" s="44"/>
      <c r="M224" s="34"/>
      <c r="N224" s="34"/>
      <c r="O224" s="34"/>
    </row>
    <row r="225" spans="3:15" ht="27" thickBot="1">
      <c r="C225" s="29">
        <v>45819</v>
      </c>
      <c r="D225" s="30">
        <v>452400546839</v>
      </c>
      <c r="E225" s="31" t="s">
        <v>13</v>
      </c>
      <c r="F225" s="32">
        <v>8540</v>
      </c>
      <c r="G225" s="32"/>
      <c r="H225" s="33">
        <f t="shared" si="3"/>
        <v>123762288.21000004</v>
      </c>
      <c r="I225" s="34"/>
      <c r="J225" s="34"/>
      <c r="K225" s="34"/>
      <c r="L225" s="34"/>
      <c r="M225" s="34"/>
      <c r="N225" s="34"/>
      <c r="O225" s="34"/>
    </row>
    <row r="226" spans="3:15" ht="27" thickBot="1">
      <c r="C226" s="29">
        <v>45819</v>
      </c>
      <c r="D226" s="30">
        <v>452400541945</v>
      </c>
      <c r="E226" s="31" t="s">
        <v>13</v>
      </c>
      <c r="F226" s="32">
        <v>10740</v>
      </c>
      <c r="G226" s="32"/>
      <c r="H226" s="33">
        <f t="shared" si="3"/>
        <v>123773028.21000004</v>
      </c>
      <c r="I226" s="34"/>
      <c r="J226" s="34"/>
      <c r="K226" s="34"/>
      <c r="L226" s="34"/>
      <c r="M226" s="34"/>
      <c r="N226" s="34"/>
      <c r="O226" s="34"/>
    </row>
    <row r="227" spans="3:15" ht="27" thickBot="1">
      <c r="C227" s="29">
        <v>45819</v>
      </c>
      <c r="D227" s="30">
        <v>2490040262</v>
      </c>
      <c r="E227" s="31" t="s">
        <v>13</v>
      </c>
      <c r="F227" s="32">
        <v>14800</v>
      </c>
      <c r="G227" s="32"/>
      <c r="H227" s="33">
        <f t="shared" si="3"/>
        <v>123787828.21000004</v>
      </c>
      <c r="I227" s="34"/>
      <c r="J227" s="34"/>
      <c r="K227" s="34"/>
      <c r="L227" s="34"/>
      <c r="M227" s="34"/>
      <c r="N227" s="34"/>
      <c r="O227" s="34"/>
    </row>
    <row r="228" spans="3:15" ht="27" thickBot="1">
      <c r="C228" s="29">
        <v>45819</v>
      </c>
      <c r="D228" s="30">
        <v>2490040265</v>
      </c>
      <c r="E228" s="31" t="s">
        <v>13</v>
      </c>
      <c r="F228" s="32">
        <v>58600</v>
      </c>
      <c r="G228" s="32"/>
      <c r="H228" s="33">
        <f t="shared" si="3"/>
        <v>123846428.21000004</v>
      </c>
      <c r="I228" s="34"/>
      <c r="J228" s="34"/>
      <c r="K228" s="34"/>
      <c r="L228" s="34"/>
      <c r="M228" s="34"/>
      <c r="N228" s="34"/>
      <c r="O228" s="34"/>
    </row>
    <row r="229" spans="3:15" ht="27" thickBot="1">
      <c r="C229" s="29">
        <v>45819</v>
      </c>
      <c r="D229" s="30">
        <v>3900020353</v>
      </c>
      <c r="E229" s="31" t="s">
        <v>13</v>
      </c>
      <c r="F229" s="32">
        <v>5000</v>
      </c>
      <c r="G229" s="32"/>
      <c r="H229" s="33">
        <f t="shared" si="3"/>
        <v>123851428.21000004</v>
      </c>
      <c r="I229" s="34"/>
      <c r="J229" s="34"/>
      <c r="K229" s="34"/>
      <c r="L229" s="34"/>
      <c r="M229" s="34"/>
      <c r="N229" s="34"/>
      <c r="O229" s="34"/>
    </row>
    <row r="230" spans="3:15" ht="27" thickBot="1">
      <c r="C230" s="29">
        <v>45819</v>
      </c>
      <c r="D230" s="30">
        <v>239513849</v>
      </c>
      <c r="E230" s="31" t="s">
        <v>13</v>
      </c>
      <c r="F230" s="32">
        <v>2400</v>
      </c>
      <c r="G230" s="32"/>
      <c r="H230" s="33">
        <f t="shared" si="3"/>
        <v>123853828.21000004</v>
      </c>
      <c r="I230" s="34"/>
      <c r="J230" s="34"/>
      <c r="K230" s="34"/>
      <c r="L230" s="34"/>
      <c r="M230" s="34"/>
      <c r="N230" s="34"/>
      <c r="O230" s="34"/>
    </row>
    <row r="231" spans="3:15" ht="27" thickBot="1">
      <c r="C231" s="29">
        <v>45819</v>
      </c>
      <c r="D231" s="30">
        <v>398691789</v>
      </c>
      <c r="E231" s="31" t="s">
        <v>13</v>
      </c>
      <c r="F231" s="32">
        <v>9100</v>
      </c>
      <c r="G231" s="32"/>
      <c r="H231" s="33">
        <f t="shared" si="3"/>
        <v>123862928.21000004</v>
      </c>
      <c r="I231" s="34"/>
      <c r="J231" s="34"/>
      <c r="K231" s="34"/>
      <c r="L231" s="34"/>
      <c r="M231" s="34"/>
      <c r="N231" s="34"/>
      <c r="O231" s="34"/>
    </row>
    <row r="232" spans="3:15" ht="53.25" thickBot="1">
      <c r="C232" s="29">
        <v>45819</v>
      </c>
      <c r="D232" s="30">
        <v>12558</v>
      </c>
      <c r="E232" s="31" t="s">
        <v>22</v>
      </c>
      <c r="F232" s="32">
        <v>1275</v>
      </c>
      <c r="G232" s="32"/>
      <c r="H232" s="33">
        <f t="shared" si="3"/>
        <v>123864203.21000004</v>
      </c>
      <c r="I232" s="34"/>
      <c r="J232" s="34"/>
      <c r="K232" s="34"/>
      <c r="L232" s="34"/>
      <c r="M232" s="34"/>
      <c r="N232" s="34"/>
      <c r="O232" s="34"/>
    </row>
    <row r="233" spans="3:15" ht="53.25" thickBot="1">
      <c r="C233" s="29">
        <v>45819</v>
      </c>
      <c r="D233" s="30">
        <v>626599</v>
      </c>
      <c r="E233" s="31" t="s">
        <v>22</v>
      </c>
      <c r="F233" s="32">
        <v>600</v>
      </c>
      <c r="G233" s="32"/>
      <c r="H233" s="33">
        <f t="shared" si="3"/>
        <v>123864803.21000004</v>
      </c>
      <c r="I233" s="34"/>
      <c r="J233" s="34"/>
      <c r="K233" s="34"/>
      <c r="L233" s="34"/>
      <c r="M233" s="34"/>
      <c r="N233" s="34"/>
      <c r="O233" s="34"/>
    </row>
    <row r="234" spans="3:15" ht="53.25" thickBot="1">
      <c r="C234" s="29">
        <v>45819</v>
      </c>
      <c r="D234" s="30">
        <v>12775</v>
      </c>
      <c r="E234" s="31" t="s">
        <v>22</v>
      </c>
      <c r="F234" s="32">
        <v>600</v>
      </c>
      <c r="G234" s="32"/>
      <c r="H234" s="33">
        <f t="shared" si="3"/>
        <v>123865403.21000004</v>
      </c>
      <c r="I234" s="34"/>
      <c r="J234" s="34"/>
      <c r="K234" s="34"/>
      <c r="L234" s="34"/>
      <c r="M234" s="34"/>
      <c r="N234" s="34"/>
      <c r="O234" s="34"/>
    </row>
    <row r="235" spans="3:15" ht="27" thickBot="1">
      <c r="C235" s="29">
        <v>45820</v>
      </c>
      <c r="D235" s="30" t="s">
        <v>88</v>
      </c>
      <c r="E235" s="31" t="s">
        <v>25</v>
      </c>
      <c r="F235" s="32">
        <v>48000</v>
      </c>
      <c r="G235" s="32"/>
      <c r="H235" s="33">
        <f t="shared" si="3"/>
        <v>123913403.21000004</v>
      </c>
      <c r="I235" s="34"/>
      <c r="J235" s="34"/>
      <c r="K235" s="34"/>
      <c r="L235" s="34"/>
      <c r="M235" s="34"/>
      <c r="N235" s="34"/>
      <c r="O235" s="34"/>
    </row>
    <row r="236" spans="3:15" ht="27" thickBot="1">
      <c r="C236" s="29">
        <v>45820</v>
      </c>
      <c r="D236" s="30" t="s">
        <v>89</v>
      </c>
      <c r="E236" s="31" t="s">
        <v>25</v>
      </c>
      <c r="F236" s="32">
        <v>5500</v>
      </c>
      <c r="G236" s="32"/>
      <c r="H236" s="33">
        <f t="shared" si="3"/>
        <v>123918903.21000004</v>
      </c>
      <c r="I236" s="34"/>
      <c r="J236" s="34"/>
      <c r="K236" s="34"/>
      <c r="L236" s="34"/>
      <c r="M236" s="34"/>
      <c r="N236" s="34"/>
      <c r="O236" s="34"/>
    </row>
    <row r="237" spans="3:15" ht="27" thickBot="1">
      <c r="C237" s="29">
        <v>45820</v>
      </c>
      <c r="D237" s="30">
        <v>452400470178</v>
      </c>
      <c r="E237" s="31" t="s">
        <v>13</v>
      </c>
      <c r="F237" s="32">
        <v>116400</v>
      </c>
      <c r="G237" s="32"/>
      <c r="H237" s="33">
        <f t="shared" si="3"/>
        <v>124035303.21000004</v>
      </c>
      <c r="I237" s="34"/>
      <c r="J237" s="34"/>
      <c r="K237" s="34"/>
      <c r="L237" s="34"/>
      <c r="M237" s="34"/>
      <c r="N237" s="34"/>
      <c r="O237" s="34"/>
    </row>
    <row r="238" spans="3:15" ht="27" thickBot="1">
      <c r="C238" s="29">
        <v>45820</v>
      </c>
      <c r="D238" s="30">
        <v>452400430002</v>
      </c>
      <c r="E238" s="31" t="s">
        <v>13</v>
      </c>
      <c r="F238" s="32">
        <v>15400</v>
      </c>
      <c r="G238" s="32"/>
      <c r="H238" s="33">
        <f t="shared" si="3"/>
        <v>124050703.21000004</v>
      </c>
      <c r="I238" s="34"/>
      <c r="J238" s="34"/>
      <c r="K238" s="34"/>
      <c r="L238" s="34"/>
      <c r="M238" s="34"/>
      <c r="N238" s="34"/>
      <c r="O238" s="34"/>
    </row>
    <row r="239" spans="3:15" ht="27" thickBot="1">
      <c r="C239" s="29">
        <v>45820</v>
      </c>
      <c r="D239" s="30">
        <v>452400549601</v>
      </c>
      <c r="E239" s="31" t="s">
        <v>13</v>
      </c>
      <c r="F239" s="32">
        <v>15000</v>
      </c>
      <c r="G239" s="32"/>
      <c r="H239" s="33">
        <f t="shared" si="3"/>
        <v>124065703.21000004</v>
      </c>
      <c r="I239" s="34"/>
      <c r="J239" s="34"/>
      <c r="K239" s="34"/>
      <c r="L239" s="34"/>
      <c r="M239" s="34"/>
      <c r="N239" s="34"/>
      <c r="O239" s="34"/>
    </row>
    <row r="240" spans="3:15" ht="27" thickBot="1">
      <c r="C240" s="29">
        <v>45820</v>
      </c>
      <c r="D240" s="30">
        <v>398726526</v>
      </c>
      <c r="E240" s="31" t="s">
        <v>13</v>
      </c>
      <c r="F240" s="32">
        <v>15000</v>
      </c>
      <c r="G240" s="32"/>
      <c r="H240" s="33">
        <f t="shared" si="3"/>
        <v>124080703.21000004</v>
      </c>
      <c r="I240" s="34"/>
      <c r="J240" s="34"/>
      <c r="K240" s="34"/>
      <c r="L240" s="34"/>
      <c r="M240" s="34"/>
      <c r="N240" s="34"/>
      <c r="O240" s="34"/>
    </row>
    <row r="241" spans="3:15" ht="27" thickBot="1">
      <c r="C241" s="29">
        <v>45820</v>
      </c>
      <c r="D241" s="30">
        <v>398727177</v>
      </c>
      <c r="E241" s="31" t="s">
        <v>13</v>
      </c>
      <c r="F241" s="32">
        <v>1000</v>
      </c>
      <c r="G241" s="32"/>
      <c r="H241" s="33">
        <f t="shared" si="3"/>
        <v>124081703.21000004</v>
      </c>
      <c r="I241" s="34"/>
      <c r="J241" s="34"/>
      <c r="K241" s="34"/>
      <c r="L241" s="34"/>
      <c r="M241" s="34"/>
      <c r="N241" s="34"/>
      <c r="O241" s="34"/>
    </row>
    <row r="242" spans="3:15" ht="27" thickBot="1">
      <c r="C242" s="29">
        <v>45820</v>
      </c>
      <c r="D242" s="30">
        <v>398730717</v>
      </c>
      <c r="E242" s="31" t="s">
        <v>13</v>
      </c>
      <c r="F242" s="32">
        <v>93100</v>
      </c>
      <c r="G242" s="32"/>
      <c r="H242" s="33">
        <f t="shared" si="3"/>
        <v>124174803.21000004</v>
      </c>
      <c r="I242" s="34"/>
      <c r="J242" s="34"/>
      <c r="K242" s="34"/>
      <c r="L242" s="34"/>
      <c r="M242" s="34"/>
      <c r="N242" s="34"/>
      <c r="O242" s="34"/>
    </row>
    <row r="243" spans="3:15" ht="27" thickBot="1">
      <c r="C243" s="29">
        <v>45820</v>
      </c>
      <c r="D243" s="30">
        <v>1500050241</v>
      </c>
      <c r="E243" s="31" t="s">
        <v>13</v>
      </c>
      <c r="F243" s="32">
        <v>8000</v>
      </c>
      <c r="G243" s="32"/>
      <c r="H243" s="33">
        <f t="shared" si="3"/>
        <v>124182803.21000004</v>
      </c>
      <c r="I243" s="34"/>
      <c r="J243" s="34"/>
      <c r="K243" s="34"/>
      <c r="L243" s="34"/>
      <c r="M243" s="34"/>
      <c r="N243" s="34"/>
      <c r="O243" s="34"/>
    </row>
    <row r="244" spans="3:15" ht="27" thickBot="1">
      <c r="C244" s="29">
        <v>45820</v>
      </c>
      <c r="D244" s="30">
        <v>239517406</v>
      </c>
      <c r="E244" s="31" t="s">
        <v>13</v>
      </c>
      <c r="F244" s="32">
        <v>14400</v>
      </c>
      <c r="G244" s="32"/>
      <c r="H244" s="33">
        <f t="shared" si="3"/>
        <v>124197203.21000004</v>
      </c>
      <c r="I244" s="34"/>
      <c r="J244" s="34"/>
      <c r="K244" s="34"/>
      <c r="L244" s="34"/>
      <c r="M244" s="34"/>
      <c r="N244" s="34"/>
      <c r="O244" s="34"/>
    </row>
    <row r="245" spans="3:15" ht="27" thickBot="1">
      <c r="C245" s="29">
        <v>45820</v>
      </c>
      <c r="D245" s="30">
        <v>398744119</v>
      </c>
      <c r="E245" s="31" t="s">
        <v>13</v>
      </c>
      <c r="F245" s="32">
        <v>15000</v>
      </c>
      <c r="G245" s="32"/>
      <c r="H245" s="33">
        <f t="shared" si="3"/>
        <v>124212203.21000004</v>
      </c>
      <c r="I245" s="34"/>
      <c r="J245" s="34"/>
      <c r="K245" s="34"/>
      <c r="L245" s="34"/>
      <c r="M245" s="34"/>
      <c r="N245" s="34"/>
      <c r="O245" s="34"/>
    </row>
    <row r="246" spans="3:15" ht="27" thickBot="1">
      <c r="C246" s="29">
        <v>45820</v>
      </c>
      <c r="D246" s="30">
        <v>398744247</v>
      </c>
      <c r="E246" s="31" t="s">
        <v>13</v>
      </c>
      <c r="F246" s="32">
        <v>15000</v>
      </c>
      <c r="G246" s="32"/>
      <c r="H246" s="33">
        <f t="shared" si="3"/>
        <v>124227203.21000004</v>
      </c>
      <c r="I246" s="34"/>
      <c r="J246" s="34"/>
      <c r="K246" s="34"/>
      <c r="L246" s="34"/>
      <c r="M246" s="34"/>
      <c r="N246" s="34"/>
      <c r="O246" s="34"/>
    </row>
    <row r="247" spans="3:15" ht="27" thickBot="1">
      <c r="C247" s="29">
        <v>45820</v>
      </c>
      <c r="D247" s="30">
        <v>452400546096</v>
      </c>
      <c r="E247" s="31" t="s">
        <v>13</v>
      </c>
      <c r="F247" s="32">
        <v>11600</v>
      </c>
      <c r="G247" s="32"/>
      <c r="H247" s="33">
        <f t="shared" si="3"/>
        <v>124238803.21000004</v>
      </c>
      <c r="I247" s="34"/>
      <c r="J247" s="34"/>
      <c r="K247" s="34"/>
      <c r="L247" s="34"/>
      <c r="M247" s="34"/>
      <c r="N247" s="34"/>
      <c r="O247" s="34"/>
    </row>
    <row r="248" spans="3:15" ht="27" thickBot="1">
      <c r="C248" s="29">
        <v>45820</v>
      </c>
      <c r="D248" s="30">
        <v>452400540800</v>
      </c>
      <c r="E248" s="31" t="s">
        <v>13</v>
      </c>
      <c r="F248" s="32">
        <v>8400</v>
      </c>
      <c r="G248" s="32"/>
      <c r="H248" s="33">
        <f t="shared" si="3"/>
        <v>124247203.21000004</v>
      </c>
      <c r="I248" s="34"/>
      <c r="J248" s="34"/>
      <c r="K248" s="34"/>
      <c r="L248" s="34"/>
      <c r="M248" s="34"/>
      <c r="N248" s="34"/>
      <c r="O248" s="34"/>
    </row>
    <row r="249" spans="3:15" ht="27" thickBot="1">
      <c r="C249" s="29">
        <v>45820</v>
      </c>
      <c r="D249" s="30">
        <v>1900130455</v>
      </c>
      <c r="E249" s="31" t="s">
        <v>13</v>
      </c>
      <c r="F249" s="32">
        <v>12600</v>
      </c>
      <c r="G249" s="32"/>
      <c r="H249" s="33">
        <f t="shared" si="3"/>
        <v>124259803.21000004</v>
      </c>
      <c r="I249" s="34"/>
      <c r="J249" s="34"/>
      <c r="K249" s="34"/>
      <c r="L249" s="34"/>
      <c r="M249" s="34"/>
      <c r="N249" s="34"/>
      <c r="O249" s="34"/>
    </row>
    <row r="250" spans="3:15" ht="27" thickBot="1">
      <c r="C250" s="29">
        <v>45820</v>
      </c>
      <c r="D250" s="30">
        <v>5280020321</v>
      </c>
      <c r="E250" s="31" t="s">
        <v>13</v>
      </c>
      <c r="F250" s="32">
        <v>82900</v>
      </c>
      <c r="G250" s="32"/>
      <c r="H250" s="33">
        <f t="shared" si="3"/>
        <v>124342703.21000004</v>
      </c>
      <c r="I250" s="34"/>
      <c r="J250" s="34"/>
      <c r="K250" s="34"/>
      <c r="L250" s="34"/>
      <c r="M250" s="34"/>
      <c r="N250" s="34"/>
      <c r="O250" s="34"/>
    </row>
    <row r="251" spans="3:15" ht="27" thickBot="1">
      <c r="C251" s="29">
        <v>45820</v>
      </c>
      <c r="D251" s="30">
        <v>5280020324</v>
      </c>
      <c r="E251" s="31" t="s">
        <v>13</v>
      </c>
      <c r="F251" s="32">
        <v>60000</v>
      </c>
      <c r="G251" s="32"/>
      <c r="H251" s="33">
        <f t="shared" si="3"/>
        <v>124402703.21000004</v>
      </c>
      <c r="I251" s="34"/>
      <c r="J251" s="34"/>
      <c r="K251" s="34"/>
      <c r="L251" s="34"/>
      <c r="M251" s="34"/>
      <c r="N251" s="34"/>
      <c r="O251" s="34"/>
    </row>
    <row r="252" spans="3:15" ht="27" thickBot="1">
      <c r="C252" s="29">
        <v>45820</v>
      </c>
      <c r="D252" s="30">
        <v>5530010276</v>
      </c>
      <c r="E252" s="31" t="s">
        <v>13</v>
      </c>
      <c r="F252" s="32">
        <v>38500</v>
      </c>
      <c r="G252" s="32"/>
      <c r="H252" s="33">
        <f t="shared" si="3"/>
        <v>124441203.21000004</v>
      </c>
      <c r="I252" s="34"/>
      <c r="J252" s="34"/>
      <c r="K252" s="34"/>
      <c r="L252" s="34"/>
      <c r="M252" s="34"/>
      <c r="N252" s="34"/>
      <c r="O252" s="34"/>
    </row>
    <row r="253" spans="3:15" ht="27" thickBot="1">
      <c r="C253" s="29">
        <v>45820</v>
      </c>
      <c r="D253" s="30">
        <v>5530010279</v>
      </c>
      <c r="E253" s="31" t="s">
        <v>13</v>
      </c>
      <c r="F253" s="32">
        <v>15000</v>
      </c>
      <c r="G253" s="32"/>
      <c r="H253" s="33">
        <f t="shared" si="3"/>
        <v>124456203.21000004</v>
      </c>
      <c r="I253" s="34"/>
      <c r="J253" s="34"/>
      <c r="K253" s="34"/>
      <c r="L253" s="34"/>
      <c r="M253" s="34"/>
      <c r="N253" s="34"/>
      <c r="O253" s="34"/>
    </row>
    <row r="254" spans="3:15" ht="27" thickBot="1">
      <c r="C254" s="29">
        <v>45820</v>
      </c>
      <c r="D254" s="30">
        <v>452810050071</v>
      </c>
      <c r="E254" s="31" t="s">
        <v>13</v>
      </c>
      <c r="F254" s="32">
        <v>86040</v>
      </c>
      <c r="G254" s="32"/>
      <c r="H254" s="33">
        <f t="shared" si="3"/>
        <v>124542243.21000004</v>
      </c>
      <c r="I254" s="34"/>
      <c r="J254" s="34"/>
      <c r="K254" s="34"/>
      <c r="L254" s="34"/>
      <c r="M254" s="34"/>
      <c r="N254" s="34"/>
      <c r="O254" s="34"/>
    </row>
    <row r="255" spans="3:15" ht="27" thickBot="1">
      <c r="C255" s="29">
        <v>45820</v>
      </c>
      <c r="D255" s="30">
        <v>239518850</v>
      </c>
      <c r="E255" s="31" t="s">
        <v>13</v>
      </c>
      <c r="F255" s="32">
        <v>5000</v>
      </c>
      <c r="G255" s="32"/>
      <c r="H255" s="33">
        <f t="shared" si="3"/>
        <v>124547243.21000004</v>
      </c>
      <c r="I255" s="34"/>
      <c r="J255" s="34"/>
      <c r="K255" s="34"/>
      <c r="L255" s="34"/>
      <c r="M255" s="34"/>
      <c r="N255" s="34"/>
      <c r="O255" s="34"/>
    </row>
    <row r="256" spans="3:15" ht="53.25" thickBot="1">
      <c r="C256" s="29">
        <v>45820</v>
      </c>
      <c r="D256" s="30">
        <v>362406</v>
      </c>
      <c r="E256" s="31" t="s">
        <v>22</v>
      </c>
      <c r="F256" s="32">
        <v>825</v>
      </c>
      <c r="G256" s="32"/>
      <c r="H256" s="33">
        <f t="shared" si="3"/>
        <v>124548068.21000004</v>
      </c>
      <c r="I256" s="34"/>
      <c r="J256" s="34"/>
      <c r="K256" s="34"/>
      <c r="L256" s="34"/>
      <c r="M256" s="34"/>
      <c r="N256" s="34"/>
      <c r="O256" s="34"/>
    </row>
    <row r="257" spans="3:15" ht="53.25" thickBot="1">
      <c r="C257" s="29">
        <v>45820</v>
      </c>
      <c r="D257" s="30">
        <v>146191</v>
      </c>
      <c r="E257" s="31" t="s">
        <v>22</v>
      </c>
      <c r="F257" s="32">
        <v>825</v>
      </c>
      <c r="G257" s="32"/>
      <c r="H257" s="33">
        <f t="shared" si="3"/>
        <v>124548893.21000004</v>
      </c>
      <c r="I257" s="34"/>
      <c r="J257" s="34"/>
      <c r="K257" s="34"/>
      <c r="L257" s="34"/>
      <c r="M257" s="34"/>
      <c r="N257" s="34"/>
      <c r="O257" s="34"/>
    </row>
    <row r="258" spans="3:15" ht="53.25" thickBot="1">
      <c r="C258" s="29">
        <v>45821</v>
      </c>
      <c r="D258" s="30">
        <v>57500</v>
      </c>
      <c r="E258" s="31" t="s">
        <v>90</v>
      </c>
      <c r="F258" s="32">
        <v>295832.81</v>
      </c>
      <c r="G258" s="32"/>
      <c r="H258" s="33">
        <f t="shared" si="3"/>
        <v>124844726.02000004</v>
      </c>
      <c r="I258" s="34"/>
      <c r="J258" s="34"/>
      <c r="K258" s="34"/>
      <c r="L258" s="34"/>
      <c r="M258" s="34"/>
      <c r="N258" s="34"/>
      <c r="O258" s="34"/>
    </row>
    <row r="259" spans="3:15" ht="27" thickBot="1">
      <c r="C259" s="29">
        <v>45821</v>
      </c>
      <c r="D259" s="30" t="s">
        <v>91</v>
      </c>
      <c r="E259" s="31" t="s">
        <v>25</v>
      </c>
      <c r="F259" s="32">
        <v>500</v>
      </c>
      <c r="G259" s="32"/>
      <c r="H259" s="33">
        <f t="shared" si="3"/>
        <v>124845226.02000004</v>
      </c>
      <c r="I259" s="34"/>
      <c r="J259" s="34"/>
      <c r="K259" s="34"/>
      <c r="L259" s="34"/>
      <c r="M259" s="34"/>
      <c r="N259" s="34"/>
      <c r="O259" s="34"/>
    </row>
    <row r="260" spans="3:15" ht="27" thickBot="1">
      <c r="C260" s="29">
        <v>45821</v>
      </c>
      <c r="D260" s="30" t="s">
        <v>92</v>
      </c>
      <c r="E260" s="31" t="s">
        <v>25</v>
      </c>
      <c r="F260" s="32">
        <v>1000</v>
      </c>
      <c r="G260" s="32"/>
      <c r="H260" s="33">
        <f t="shared" si="3"/>
        <v>124846226.02000004</v>
      </c>
      <c r="I260" s="34"/>
      <c r="J260" s="34"/>
      <c r="K260" s="34"/>
      <c r="L260" s="34"/>
      <c r="M260" s="34"/>
      <c r="N260" s="34"/>
      <c r="O260" s="34"/>
    </row>
    <row r="261" spans="3:15" ht="27" thickBot="1">
      <c r="C261" s="29">
        <v>45821</v>
      </c>
      <c r="D261" s="30" t="s">
        <v>93</v>
      </c>
      <c r="E261" s="31" t="s">
        <v>25</v>
      </c>
      <c r="F261" s="32">
        <v>5500</v>
      </c>
      <c r="G261" s="32"/>
      <c r="H261" s="33">
        <f t="shared" si="3"/>
        <v>124851726.02000004</v>
      </c>
      <c r="I261" s="34"/>
      <c r="J261" s="34"/>
      <c r="K261" s="34"/>
      <c r="L261" s="34"/>
      <c r="M261" s="34"/>
      <c r="N261" s="34"/>
      <c r="O261" s="34"/>
    </row>
    <row r="262" spans="3:15" ht="27" thickBot="1">
      <c r="C262" s="29">
        <v>45821</v>
      </c>
      <c r="D262" s="30" t="s">
        <v>94</v>
      </c>
      <c r="E262" s="31" t="s">
        <v>25</v>
      </c>
      <c r="F262" s="32">
        <v>5500</v>
      </c>
      <c r="G262" s="32"/>
      <c r="H262" s="33">
        <f t="shared" si="3"/>
        <v>124857226.02000004</v>
      </c>
      <c r="I262" s="34"/>
      <c r="J262" s="34"/>
      <c r="K262" s="34"/>
      <c r="L262" s="34"/>
      <c r="M262" s="34"/>
      <c r="N262" s="34"/>
      <c r="O262" s="34"/>
    </row>
    <row r="263" spans="3:15" ht="27" thickBot="1">
      <c r="C263" s="29">
        <v>45821</v>
      </c>
      <c r="D263" s="30" t="s">
        <v>95</v>
      </c>
      <c r="E263" s="31" t="s">
        <v>25</v>
      </c>
      <c r="F263" s="32">
        <v>5000</v>
      </c>
      <c r="G263" s="32"/>
      <c r="H263" s="33">
        <f t="shared" si="3"/>
        <v>124862226.02000004</v>
      </c>
      <c r="I263" s="34"/>
      <c r="J263" s="34"/>
      <c r="K263" s="34"/>
      <c r="L263" s="34"/>
      <c r="M263" s="34"/>
      <c r="N263" s="34"/>
      <c r="O263" s="34"/>
    </row>
    <row r="264" spans="3:15" ht="27" thickBot="1">
      <c r="C264" s="29">
        <v>45821</v>
      </c>
      <c r="D264" s="30" t="s">
        <v>96</v>
      </c>
      <c r="E264" s="31" t="s">
        <v>25</v>
      </c>
      <c r="F264" s="32">
        <v>5000</v>
      </c>
      <c r="G264" s="32"/>
      <c r="H264" s="33">
        <f t="shared" si="3"/>
        <v>124867226.02000004</v>
      </c>
      <c r="I264" s="34"/>
      <c r="J264" s="34"/>
      <c r="K264" s="34"/>
      <c r="L264" s="34"/>
      <c r="M264" s="34"/>
      <c r="N264" s="34"/>
      <c r="O264" s="34"/>
    </row>
    <row r="265" spans="3:15" ht="27" thickBot="1">
      <c r="C265" s="29">
        <v>45821</v>
      </c>
      <c r="D265" s="30" t="s">
        <v>97</v>
      </c>
      <c r="E265" s="31" t="s">
        <v>25</v>
      </c>
      <c r="F265" s="32">
        <v>5000</v>
      </c>
      <c r="G265" s="32"/>
      <c r="H265" s="33">
        <f t="shared" si="3"/>
        <v>124872226.02000004</v>
      </c>
      <c r="I265" s="34"/>
      <c r="J265" s="34"/>
      <c r="K265" s="34"/>
      <c r="L265" s="34"/>
      <c r="M265" s="34"/>
      <c r="N265" s="34"/>
      <c r="O265" s="34"/>
    </row>
    <row r="266" spans="3:15" ht="27" thickBot="1">
      <c r="C266" s="29">
        <v>45821</v>
      </c>
      <c r="D266" s="30" t="s">
        <v>98</v>
      </c>
      <c r="E266" s="31" t="s">
        <v>25</v>
      </c>
      <c r="F266" s="32">
        <v>98000</v>
      </c>
      <c r="G266" s="32"/>
      <c r="H266" s="33">
        <f t="shared" si="3"/>
        <v>124970226.02000004</v>
      </c>
      <c r="I266" s="34"/>
      <c r="J266" s="34"/>
      <c r="K266" s="34"/>
      <c r="L266" s="34"/>
      <c r="M266" s="34"/>
      <c r="N266" s="34"/>
      <c r="O266" s="34"/>
    </row>
    <row r="267" spans="3:15" ht="27" thickBot="1">
      <c r="C267" s="29">
        <v>45821</v>
      </c>
      <c r="D267" s="30" t="s">
        <v>99</v>
      </c>
      <c r="E267" s="31" t="s">
        <v>25</v>
      </c>
      <c r="F267" s="32">
        <v>5500</v>
      </c>
      <c r="G267" s="32"/>
      <c r="H267" s="33">
        <f t="shared" si="3"/>
        <v>124975726.02000004</v>
      </c>
      <c r="I267" s="34"/>
      <c r="J267" s="34"/>
      <c r="K267" s="34"/>
      <c r="L267" s="34"/>
      <c r="M267" s="34"/>
      <c r="N267" s="34"/>
      <c r="O267" s="34"/>
    </row>
    <row r="268" spans="3:15" ht="27" thickBot="1">
      <c r="C268" s="29">
        <v>45821</v>
      </c>
      <c r="D268" s="30" t="s">
        <v>100</v>
      </c>
      <c r="E268" s="31" t="s">
        <v>13</v>
      </c>
      <c r="F268" s="32">
        <v>142517.25</v>
      </c>
      <c r="G268" s="32"/>
      <c r="H268" s="33">
        <f t="shared" si="3"/>
        <v>125118243.27000004</v>
      </c>
      <c r="I268" s="34"/>
      <c r="J268" s="34"/>
      <c r="K268" s="34"/>
      <c r="L268" s="34"/>
      <c r="M268" s="34"/>
      <c r="N268" s="34"/>
      <c r="O268" s="34"/>
    </row>
    <row r="269" spans="3:15" ht="27" thickBot="1">
      <c r="C269" s="29">
        <v>45821</v>
      </c>
      <c r="D269" s="30" t="s">
        <v>101</v>
      </c>
      <c r="E269" s="31" t="s">
        <v>13</v>
      </c>
      <c r="F269" s="32">
        <v>1175</v>
      </c>
      <c r="G269" s="32"/>
      <c r="H269" s="33">
        <f t="shared" si="3"/>
        <v>125119418.27000004</v>
      </c>
      <c r="I269" s="34"/>
      <c r="J269" s="34"/>
      <c r="K269" s="34"/>
      <c r="L269" s="34"/>
      <c r="M269" s="34"/>
      <c r="N269" s="34"/>
      <c r="O269" s="34"/>
    </row>
    <row r="270" spans="3:15" ht="27" thickBot="1">
      <c r="C270" s="29">
        <v>45821</v>
      </c>
      <c r="D270" s="30">
        <v>398807338</v>
      </c>
      <c r="E270" s="31" t="s">
        <v>13</v>
      </c>
      <c r="F270" s="32">
        <v>10800</v>
      </c>
      <c r="G270" s="32"/>
      <c r="H270" s="33">
        <f t="shared" si="3"/>
        <v>125130218.27000004</v>
      </c>
      <c r="I270" s="34"/>
      <c r="J270" s="34"/>
      <c r="K270" s="34"/>
      <c r="L270" s="34"/>
      <c r="M270" s="34"/>
      <c r="N270" s="34"/>
      <c r="O270" s="34"/>
    </row>
    <row r="271" spans="3:15" ht="27" thickBot="1">
      <c r="C271" s="29">
        <v>45821</v>
      </c>
      <c r="D271" s="30">
        <v>239522133</v>
      </c>
      <c r="E271" s="31" t="s">
        <v>13</v>
      </c>
      <c r="F271" s="32">
        <v>15000</v>
      </c>
      <c r="G271" s="32"/>
      <c r="H271" s="33">
        <f t="shared" ref="H271:H334" si="4">+H270+F271-G271</f>
        <v>125145218.27000004</v>
      </c>
      <c r="I271" s="34"/>
      <c r="J271" s="34"/>
      <c r="K271" s="34"/>
      <c r="L271" s="34"/>
      <c r="M271" s="34"/>
      <c r="N271" s="34"/>
      <c r="O271" s="34"/>
    </row>
    <row r="272" spans="3:15" ht="27" thickBot="1">
      <c r="C272" s="29">
        <v>45821</v>
      </c>
      <c r="D272" s="30" t="s">
        <v>102</v>
      </c>
      <c r="E272" s="31" t="s">
        <v>13</v>
      </c>
      <c r="F272" s="32">
        <v>615</v>
      </c>
      <c r="G272" s="32"/>
      <c r="H272" s="33">
        <f t="shared" si="4"/>
        <v>125145833.27000004</v>
      </c>
      <c r="I272" s="34"/>
      <c r="J272" s="34"/>
      <c r="K272" s="34"/>
      <c r="L272" s="34"/>
      <c r="M272" s="34"/>
      <c r="N272" s="34"/>
      <c r="O272" s="34"/>
    </row>
    <row r="273" spans="3:15" ht="27" thickBot="1">
      <c r="C273" s="29">
        <v>45821</v>
      </c>
      <c r="D273" s="30">
        <v>239522200</v>
      </c>
      <c r="E273" s="31" t="s">
        <v>13</v>
      </c>
      <c r="F273" s="32">
        <v>8000</v>
      </c>
      <c r="G273" s="32"/>
      <c r="H273" s="33">
        <f t="shared" si="4"/>
        <v>125153833.27000004</v>
      </c>
      <c r="I273" s="34"/>
      <c r="J273" s="34"/>
      <c r="K273" s="34"/>
      <c r="L273" s="34"/>
      <c r="M273" s="34"/>
      <c r="N273" s="34"/>
      <c r="O273" s="34"/>
    </row>
    <row r="274" spans="3:15" ht="27" thickBot="1">
      <c r="C274" s="29">
        <v>45821</v>
      </c>
      <c r="D274" s="30">
        <v>239522230</v>
      </c>
      <c r="E274" s="31" t="s">
        <v>13</v>
      </c>
      <c r="F274" s="32">
        <v>800</v>
      </c>
      <c r="G274" s="32"/>
      <c r="H274" s="33">
        <f t="shared" si="4"/>
        <v>125154633.27000004</v>
      </c>
      <c r="I274" s="34"/>
      <c r="J274" s="34"/>
      <c r="K274" s="34"/>
      <c r="L274" s="34"/>
      <c r="M274" s="34"/>
      <c r="N274" s="34"/>
      <c r="O274" s="34"/>
    </row>
    <row r="275" spans="3:15" ht="27" thickBot="1">
      <c r="C275" s="29">
        <v>45821</v>
      </c>
      <c r="D275" s="30">
        <v>239522628</v>
      </c>
      <c r="E275" s="31" t="s">
        <v>13</v>
      </c>
      <c r="F275" s="32">
        <v>8000</v>
      </c>
      <c r="G275" s="32"/>
      <c r="H275" s="33">
        <f t="shared" si="4"/>
        <v>125162633.27000004</v>
      </c>
      <c r="I275" s="34"/>
      <c r="J275" s="34"/>
      <c r="K275" s="34"/>
      <c r="L275" s="34"/>
      <c r="M275" s="34"/>
      <c r="N275" s="34"/>
      <c r="O275" s="34"/>
    </row>
    <row r="276" spans="3:15" ht="27" thickBot="1">
      <c r="C276" s="29">
        <v>45821</v>
      </c>
      <c r="D276" s="30">
        <v>398817466</v>
      </c>
      <c r="E276" s="31" t="s">
        <v>13</v>
      </c>
      <c r="F276" s="32">
        <v>5000</v>
      </c>
      <c r="G276" s="32"/>
      <c r="H276" s="33">
        <f t="shared" si="4"/>
        <v>125167633.27000004</v>
      </c>
      <c r="I276" s="34"/>
      <c r="J276" s="34"/>
      <c r="K276" s="34"/>
      <c r="L276" s="34"/>
      <c r="M276" s="34"/>
      <c r="N276" s="34"/>
      <c r="O276" s="34"/>
    </row>
    <row r="277" spans="3:15" ht="27" thickBot="1">
      <c r="C277" s="29">
        <v>45821</v>
      </c>
      <c r="D277" s="30">
        <v>400060196</v>
      </c>
      <c r="E277" s="31" t="s">
        <v>13</v>
      </c>
      <c r="F277" s="32">
        <v>8400</v>
      </c>
      <c r="G277" s="32"/>
      <c r="H277" s="33">
        <f t="shared" si="4"/>
        <v>125176033.27000004</v>
      </c>
      <c r="I277" s="34"/>
      <c r="J277" s="34"/>
      <c r="K277" s="34"/>
      <c r="L277" s="34"/>
      <c r="M277" s="34"/>
      <c r="N277" s="34"/>
      <c r="O277" s="34"/>
    </row>
    <row r="278" spans="3:15" ht="27" thickBot="1">
      <c r="C278" s="29">
        <v>45821</v>
      </c>
      <c r="D278" s="30">
        <v>400060200</v>
      </c>
      <c r="E278" s="31" t="s">
        <v>13</v>
      </c>
      <c r="F278" s="32">
        <v>9800</v>
      </c>
      <c r="G278" s="32"/>
      <c r="H278" s="33">
        <f t="shared" si="4"/>
        <v>125185833.27000004</v>
      </c>
      <c r="I278" s="34"/>
      <c r="J278" s="34"/>
      <c r="K278" s="34"/>
      <c r="L278" s="34"/>
      <c r="M278" s="34"/>
      <c r="N278" s="34"/>
      <c r="O278" s="34"/>
    </row>
    <row r="279" spans="3:15" ht="27" thickBot="1">
      <c r="C279" s="29">
        <v>45821</v>
      </c>
      <c r="D279" s="30">
        <v>398821879</v>
      </c>
      <c r="E279" s="31" t="s">
        <v>13</v>
      </c>
      <c r="F279" s="32">
        <v>10000</v>
      </c>
      <c r="G279" s="32"/>
      <c r="H279" s="33">
        <f t="shared" si="4"/>
        <v>125195833.27000004</v>
      </c>
    </row>
    <row r="280" spans="3:15" ht="27" thickBot="1">
      <c r="C280" s="29">
        <v>45821</v>
      </c>
      <c r="D280" s="30" t="s">
        <v>103</v>
      </c>
      <c r="E280" s="31" t="s">
        <v>13</v>
      </c>
      <c r="F280" s="32">
        <v>400</v>
      </c>
      <c r="G280" s="32"/>
      <c r="H280" s="33">
        <f t="shared" si="4"/>
        <v>125196233.27000004</v>
      </c>
      <c r="I280" s="34"/>
      <c r="J280" s="34"/>
      <c r="K280" s="34"/>
      <c r="L280" s="34"/>
      <c r="M280" s="34"/>
      <c r="N280" s="34"/>
      <c r="O280" s="34"/>
    </row>
    <row r="281" spans="3:15" ht="27" thickBot="1">
      <c r="C281" s="29">
        <v>45821</v>
      </c>
      <c r="D281" s="30" t="s">
        <v>104</v>
      </c>
      <c r="E281" s="31" t="s">
        <v>13</v>
      </c>
      <c r="F281" s="32">
        <v>2200</v>
      </c>
      <c r="G281" s="32"/>
      <c r="H281" s="33">
        <f t="shared" si="4"/>
        <v>125198433.27000004</v>
      </c>
      <c r="I281" s="34"/>
      <c r="J281" s="34"/>
      <c r="K281" s="45"/>
      <c r="L281" s="34"/>
      <c r="M281" s="34"/>
      <c r="N281" s="34"/>
      <c r="O281" s="34"/>
    </row>
    <row r="282" spans="3:15" ht="27" thickBot="1">
      <c r="C282" s="29">
        <v>45821</v>
      </c>
      <c r="D282" s="30">
        <v>7200060255</v>
      </c>
      <c r="E282" s="31" t="s">
        <v>13</v>
      </c>
      <c r="F282" s="32">
        <v>27800</v>
      </c>
      <c r="G282" s="32"/>
      <c r="H282" s="33">
        <f t="shared" si="4"/>
        <v>125226233.27000004</v>
      </c>
      <c r="I282" s="34"/>
      <c r="J282" s="34"/>
      <c r="L282" s="34"/>
      <c r="M282" s="34"/>
      <c r="N282" s="34"/>
      <c r="O282" s="34"/>
    </row>
    <row r="283" spans="3:15" ht="27" thickBot="1">
      <c r="C283" s="29">
        <v>45821</v>
      </c>
      <c r="D283" s="30">
        <v>7200060258</v>
      </c>
      <c r="E283" s="31" t="s">
        <v>13</v>
      </c>
      <c r="F283" s="32">
        <v>31900</v>
      </c>
      <c r="G283" s="32"/>
      <c r="H283" s="33">
        <f t="shared" si="4"/>
        <v>125258133.27000004</v>
      </c>
      <c r="I283" s="34"/>
      <c r="J283" s="34"/>
      <c r="L283" s="34"/>
      <c r="M283" s="34"/>
      <c r="N283" s="34"/>
      <c r="O283" s="34"/>
    </row>
    <row r="284" spans="3:15" ht="27" thickBot="1">
      <c r="C284" s="29">
        <v>45821</v>
      </c>
      <c r="D284" s="30">
        <v>239524000</v>
      </c>
      <c r="E284" s="31" t="s">
        <v>13</v>
      </c>
      <c r="F284" s="32">
        <v>2000</v>
      </c>
      <c r="G284" s="32"/>
      <c r="H284" s="33">
        <f t="shared" si="4"/>
        <v>125260133.27000004</v>
      </c>
      <c r="I284" s="34"/>
      <c r="J284" s="34"/>
      <c r="K284" s="34"/>
      <c r="L284" s="34"/>
      <c r="M284" s="34"/>
      <c r="N284" s="34"/>
      <c r="O284" s="34"/>
    </row>
    <row r="285" spans="3:15" ht="27" thickBot="1">
      <c r="C285" s="29">
        <v>45821</v>
      </c>
      <c r="D285" s="30">
        <v>398835171</v>
      </c>
      <c r="E285" s="31" t="s">
        <v>13</v>
      </c>
      <c r="F285" s="32">
        <v>7000</v>
      </c>
      <c r="G285" s="32"/>
      <c r="H285" s="33">
        <f t="shared" si="4"/>
        <v>125267133.27000004</v>
      </c>
      <c r="I285" s="34"/>
      <c r="J285" s="34"/>
      <c r="K285" s="34"/>
      <c r="L285" s="34"/>
      <c r="M285" s="34"/>
      <c r="N285" s="34"/>
      <c r="O285" s="34"/>
    </row>
    <row r="286" spans="3:15" ht="27" thickBot="1">
      <c r="C286" s="29">
        <v>45821</v>
      </c>
      <c r="D286" s="30">
        <v>398835590</v>
      </c>
      <c r="E286" s="31" t="s">
        <v>13</v>
      </c>
      <c r="F286" s="32">
        <v>8000</v>
      </c>
      <c r="G286" s="32"/>
      <c r="H286" s="33">
        <f t="shared" si="4"/>
        <v>125275133.27000004</v>
      </c>
      <c r="I286" s="34"/>
      <c r="J286" s="34"/>
      <c r="K286" s="34"/>
      <c r="L286" s="34"/>
      <c r="M286" s="34"/>
      <c r="N286" s="34"/>
      <c r="O286" s="34"/>
    </row>
    <row r="287" spans="3:15" ht="27" thickBot="1">
      <c r="C287" s="29">
        <v>45821</v>
      </c>
      <c r="D287" s="30">
        <v>239524086</v>
      </c>
      <c r="E287" s="31" t="s">
        <v>13</v>
      </c>
      <c r="F287" s="32">
        <v>8000</v>
      </c>
      <c r="G287" s="32"/>
      <c r="H287" s="33">
        <f t="shared" si="4"/>
        <v>125283133.27000004</v>
      </c>
      <c r="I287" s="34"/>
      <c r="J287" s="34"/>
      <c r="K287" s="34"/>
      <c r="L287" s="34"/>
      <c r="M287" s="34"/>
      <c r="N287" s="34"/>
      <c r="O287" s="34"/>
    </row>
    <row r="288" spans="3:15" ht="27" thickBot="1">
      <c r="C288" s="29">
        <v>45821</v>
      </c>
      <c r="D288" s="30">
        <v>5530010188</v>
      </c>
      <c r="E288" s="31" t="s">
        <v>13</v>
      </c>
      <c r="F288" s="32">
        <v>89100</v>
      </c>
      <c r="G288" s="32"/>
      <c r="H288" s="33">
        <f t="shared" si="4"/>
        <v>125372233.27000004</v>
      </c>
      <c r="I288" s="34"/>
      <c r="J288" s="34"/>
      <c r="K288" s="34"/>
      <c r="L288" s="34"/>
      <c r="M288" s="34"/>
      <c r="N288" s="34"/>
      <c r="O288" s="34"/>
    </row>
    <row r="289" spans="3:15" ht="27" thickBot="1">
      <c r="C289" s="29">
        <v>45821</v>
      </c>
      <c r="D289" s="30">
        <v>5530010191</v>
      </c>
      <c r="E289" s="31" t="s">
        <v>13</v>
      </c>
      <c r="F289" s="32">
        <v>34800</v>
      </c>
      <c r="G289" s="32"/>
      <c r="H289" s="33">
        <f t="shared" si="4"/>
        <v>125407033.27000004</v>
      </c>
      <c r="I289" s="34"/>
      <c r="J289" s="34"/>
      <c r="K289" s="34"/>
      <c r="L289" s="34"/>
      <c r="M289" s="34"/>
      <c r="N289" s="34"/>
      <c r="O289" s="34"/>
    </row>
    <row r="290" spans="3:15" ht="27" thickBot="1">
      <c r="C290" s="29">
        <v>45821</v>
      </c>
      <c r="D290" s="30">
        <v>398850990</v>
      </c>
      <c r="E290" s="31" t="s">
        <v>13</v>
      </c>
      <c r="F290" s="32">
        <v>3600</v>
      </c>
      <c r="G290" s="32"/>
      <c r="H290" s="33">
        <f t="shared" si="4"/>
        <v>125410633.27000004</v>
      </c>
      <c r="I290" s="34"/>
      <c r="J290" s="34"/>
      <c r="K290" s="34"/>
      <c r="L290" s="34"/>
      <c r="M290" s="34"/>
      <c r="N290" s="34"/>
      <c r="O290" s="34"/>
    </row>
    <row r="291" spans="3:15" ht="27" thickBot="1">
      <c r="C291" s="29">
        <v>45821</v>
      </c>
      <c r="D291" s="30">
        <v>239525438</v>
      </c>
      <c r="E291" s="31" t="s">
        <v>13</v>
      </c>
      <c r="F291" s="32">
        <v>8000</v>
      </c>
      <c r="G291" s="32"/>
      <c r="H291" s="33">
        <f t="shared" si="4"/>
        <v>125418633.27000004</v>
      </c>
      <c r="I291" s="34"/>
      <c r="J291" s="34"/>
      <c r="K291" s="34"/>
      <c r="L291" s="34"/>
      <c r="M291" s="34"/>
      <c r="N291" s="34"/>
      <c r="O291" s="34"/>
    </row>
    <row r="292" spans="3:15" ht="27" thickBot="1">
      <c r="C292" s="29">
        <v>45821</v>
      </c>
      <c r="D292" s="30">
        <v>398857874</v>
      </c>
      <c r="E292" s="31" t="s">
        <v>13</v>
      </c>
      <c r="F292" s="32">
        <v>2100</v>
      </c>
      <c r="G292" s="32"/>
      <c r="H292" s="33">
        <f t="shared" si="4"/>
        <v>125420733.27000004</v>
      </c>
      <c r="I292" s="34"/>
      <c r="J292" s="34"/>
      <c r="K292" s="34"/>
      <c r="L292" s="34"/>
      <c r="M292" s="34"/>
      <c r="N292" s="34"/>
      <c r="O292" s="34"/>
    </row>
    <row r="293" spans="3:15" ht="27" thickBot="1">
      <c r="C293" s="29">
        <v>45821</v>
      </c>
      <c r="D293" s="30">
        <v>57500</v>
      </c>
      <c r="E293" s="31" t="s">
        <v>105</v>
      </c>
      <c r="F293" s="32"/>
      <c r="G293" s="32">
        <v>2022397.1</v>
      </c>
      <c r="H293" s="33">
        <f t="shared" si="4"/>
        <v>123398336.17000005</v>
      </c>
      <c r="I293" s="34"/>
      <c r="J293" s="34"/>
      <c r="K293" s="34"/>
      <c r="L293" s="34"/>
      <c r="M293" s="34"/>
      <c r="N293" s="34"/>
      <c r="O293" s="34"/>
    </row>
    <row r="294" spans="3:15" ht="27" thickBot="1">
      <c r="C294" s="29">
        <v>45821</v>
      </c>
      <c r="D294" s="30">
        <v>452400542736</v>
      </c>
      <c r="E294" s="31" t="s">
        <v>106</v>
      </c>
      <c r="F294" s="32">
        <v>170000</v>
      </c>
      <c r="G294" s="32"/>
      <c r="H294" s="33">
        <f t="shared" si="4"/>
        <v>123568336.17000005</v>
      </c>
      <c r="I294" s="34"/>
      <c r="J294" s="34"/>
      <c r="K294" s="34"/>
      <c r="L294" s="34"/>
      <c r="M294" s="34"/>
      <c r="N294" s="34"/>
      <c r="O294" s="34"/>
    </row>
    <row r="295" spans="3:15" ht="27" thickBot="1">
      <c r="C295" s="29">
        <v>45821</v>
      </c>
      <c r="D295" s="30">
        <v>452400540571</v>
      </c>
      <c r="E295" s="31" t="s">
        <v>106</v>
      </c>
      <c r="F295" s="32">
        <v>22484.26</v>
      </c>
      <c r="G295" s="32"/>
      <c r="H295" s="33">
        <f t="shared" si="4"/>
        <v>123590820.43000005</v>
      </c>
      <c r="I295" s="34"/>
      <c r="J295" s="34"/>
      <c r="K295" s="34"/>
      <c r="L295" s="34"/>
      <c r="M295" s="34"/>
      <c r="N295" s="34"/>
      <c r="O295" s="34"/>
    </row>
    <row r="296" spans="3:15" ht="53.25" thickBot="1">
      <c r="C296" s="29">
        <v>45822</v>
      </c>
      <c r="D296" s="30">
        <v>414443</v>
      </c>
      <c r="E296" s="31" t="s">
        <v>22</v>
      </c>
      <c r="F296" s="32">
        <v>1500</v>
      </c>
      <c r="G296" s="32"/>
      <c r="H296" s="33">
        <f t="shared" si="4"/>
        <v>123592320.43000005</v>
      </c>
      <c r="I296" s="34"/>
      <c r="J296" s="34"/>
      <c r="K296" s="34"/>
      <c r="L296" s="34"/>
      <c r="M296" s="34"/>
      <c r="N296" s="34"/>
      <c r="O296" s="34"/>
    </row>
    <row r="297" spans="3:15" ht="105.75" thickBot="1">
      <c r="C297" s="29">
        <v>45824</v>
      </c>
      <c r="D297" s="30" t="s">
        <v>107</v>
      </c>
      <c r="E297" s="31" t="s">
        <v>108</v>
      </c>
      <c r="F297" s="32"/>
      <c r="G297" s="32">
        <v>14400</v>
      </c>
      <c r="H297" s="33">
        <f t="shared" si="4"/>
        <v>123577920.43000005</v>
      </c>
      <c r="I297" s="34"/>
      <c r="J297" s="34"/>
      <c r="K297" s="34"/>
      <c r="L297" s="34"/>
      <c r="M297" s="34"/>
      <c r="N297" s="34"/>
      <c r="O297" s="34"/>
    </row>
    <row r="298" spans="3:15" ht="27" thickBot="1">
      <c r="C298" s="29">
        <v>45824</v>
      </c>
      <c r="D298" s="30" t="s">
        <v>109</v>
      </c>
      <c r="E298" s="31" t="s">
        <v>110</v>
      </c>
      <c r="F298" s="32"/>
      <c r="G298" s="32">
        <v>74400</v>
      </c>
      <c r="H298" s="33">
        <f t="shared" si="4"/>
        <v>123503520.43000005</v>
      </c>
      <c r="I298" s="34"/>
      <c r="J298" s="34"/>
      <c r="K298" s="34"/>
      <c r="L298" s="34"/>
      <c r="M298" s="34"/>
      <c r="N298" s="34"/>
      <c r="O298" s="34"/>
    </row>
    <row r="299" spans="3:15" ht="105.75" thickBot="1">
      <c r="C299" s="29">
        <v>45824</v>
      </c>
      <c r="D299" s="30" t="s">
        <v>107</v>
      </c>
      <c r="E299" s="31" t="s">
        <v>108</v>
      </c>
      <c r="F299" s="32"/>
      <c r="G299" s="32">
        <v>1600</v>
      </c>
      <c r="H299" s="33">
        <f t="shared" si="4"/>
        <v>123501920.43000005</v>
      </c>
      <c r="I299" s="34"/>
      <c r="J299" s="34"/>
      <c r="K299" s="34"/>
      <c r="L299" s="34"/>
      <c r="M299" s="34"/>
      <c r="N299" s="34"/>
      <c r="O299" s="34"/>
    </row>
    <row r="300" spans="3:15" ht="79.5" thickBot="1">
      <c r="C300" s="29">
        <v>45824</v>
      </c>
      <c r="D300" s="30" t="s">
        <v>111</v>
      </c>
      <c r="E300" s="31" t="s">
        <v>112</v>
      </c>
      <c r="F300" s="32"/>
      <c r="G300" s="32">
        <v>25271.8</v>
      </c>
      <c r="H300" s="33">
        <f t="shared" si="4"/>
        <v>123476648.63000005</v>
      </c>
      <c r="I300" s="34"/>
      <c r="J300" s="34"/>
      <c r="K300" s="34"/>
      <c r="L300" s="34"/>
      <c r="M300" s="34"/>
      <c r="N300" s="34"/>
      <c r="O300" s="34"/>
    </row>
    <row r="301" spans="3:15" ht="27" thickBot="1">
      <c r="C301" s="29">
        <v>45824</v>
      </c>
      <c r="D301" s="30" t="s">
        <v>113</v>
      </c>
      <c r="E301" s="31" t="s">
        <v>114</v>
      </c>
      <c r="F301" s="32"/>
      <c r="G301" s="32">
        <v>35610.370000000003</v>
      </c>
      <c r="H301" s="33">
        <f t="shared" si="4"/>
        <v>123441038.26000005</v>
      </c>
      <c r="I301" s="34"/>
      <c r="J301" s="34"/>
      <c r="K301" s="34"/>
      <c r="L301" s="34"/>
      <c r="M301" s="34"/>
      <c r="N301" s="34"/>
      <c r="O301" s="34"/>
    </row>
    <row r="302" spans="3:15" ht="27" thickBot="1">
      <c r="C302" s="29">
        <v>45824</v>
      </c>
      <c r="D302" s="30" t="s">
        <v>115</v>
      </c>
      <c r="E302" s="31" t="s">
        <v>116</v>
      </c>
      <c r="F302" s="32"/>
      <c r="G302" s="32">
        <v>17136.32</v>
      </c>
      <c r="H302" s="33">
        <f t="shared" si="4"/>
        <v>123423901.94000006</v>
      </c>
      <c r="I302" s="34"/>
      <c r="J302" s="34"/>
      <c r="K302" s="34"/>
      <c r="L302" s="34"/>
      <c r="M302" s="34"/>
      <c r="N302" s="34"/>
      <c r="O302" s="34"/>
    </row>
    <row r="303" spans="3:15" ht="27" thickBot="1">
      <c r="C303" s="29">
        <v>45824</v>
      </c>
      <c r="D303" s="30" t="s">
        <v>115</v>
      </c>
      <c r="E303" s="31" t="s">
        <v>117</v>
      </c>
      <c r="F303" s="32"/>
      <c r="G303" s="32">
        <v>2804.82</v>
      </c>
      <c r="H303" s="33">
        <f t="shared" si="4"/>
        <v>123421097.12000006</v>
      </c>
      <c r="I303" s="34"/>
      <c r="J303" s="34"/>
      <c r="K303" s="34"/>
      <c r="L303" s="34"/>
      <c r="M303" s="34"/>
      <c r="N303" s="34"/>
      <c r="O303" s="34"/>
    </row>
    <row r="304" spans="3:15" ht="27" thickBot="1">
      <c r="C304" s="29">
        <v>45824</v>
      </c>
      <c r="D304" s="30" t="s">
        <v>118</v>
      </c>
      <c r="E304" s="31" t="s">
        <v>25</v>
      </c>
      <c r="F304" s="32">
        <v>5500</v>
      </c>
      <c r="G304" s="32"/>
      <c r="H304" s="33">
        <f t="shared" si="4"/>
        <v>123426597.12000006</v>
      </c>
      <c r="I304" s="34"/>
      <c r="J304" s="34"/>
      <c r="K304" s="34"/>
      <c r="L304" s="34"/>
      <c r="M304" s="34"/>
      <c r="N304" s="34"/>
      <c r="O304" s="34"/>
    </row>
    <row r="305" spans="3:15" ht="27" thickBot="1">
      <c r="C305" s="29">
        <v>45824</v>
      </c>
      <c r="D305" s="30" t="s">
        <v>119</v>
      </c>
      <c r="E305" s="31" t="s">
        <v>25</v>
      </c>
      <c r="F305" s="32">
        <v>11000</v>
      </c>
      <c r="G305" s="32"/>
      <c r="H305" s="33">
        <f t="shared" si="4"/>
        <v>123437597.12000006</v>
      </c>
      <c r="I305" s="34"/>
      <c r="J305" s="34"/>
      <c r="K305" s="34"/>
      <c r="L305" s="34"/>
      <c r="M305" s="34"/>
      <c r="N305" s="34"/>
      <c r="O305" s="34"/>
    </row>
    <row r="306" spans="3:15" ht="27" thickBot="1">
      <c r="C306" s="29">
        <v>45824</v>
      </c>
      <c r="D306" s="30">
        <v>452400470198</v>
      </c>
      <c r="E306" s="31" t="s">
        <v>13</v>
      </c>
      <c r="F306" s="32">
        <v>77600</v>
      </c>
      <c r="G306" s="32"/>
      <c r="H306" s="33">
        <f t="shared" si="4"/>
        <v>123515197.12000006</v>
      </c>
      <c r="I306" s="34"/>
      <c r="J306" s="34"/>
      <c r="K306" s="34"/>
      <c r="L306" s="34"/>
      <c r="M306" s="34"/>
      <c r="N306" s="34"/>
      <c r="O306" s="34"/>
    </row>
    <row r="307" spans="3:15" ht="27" thickBot="1">
      <c r="C307" s="29">
        <v>45824</v>
      </c>
      <c r="D307" s="30">
        <v>9100090300</v>
      </c>
      <c r="E307" s="31" t="s">
        <v>13</v>
      </c>
      <c r="F307" s="32">
        <v>20300</v>
      </c>
      <c r="G307" s="32"/>
      <c r="H307" s="33">
        <f t="shared" si="4"/>
        <v>123535497.12000006</v>
      </c>
      <c r="I307" s="34"/>
      <c r="J307" s="34"/>
      <c r="K307" s="34"/>
      <c r="L307" s="34"/>
      <c r="M307" s="34"/>
      <c r="N307" s="34"/>
      <c r="O307" s="34"/>
    </row>
    <row r="308" spans="3:15" ht="27" thickBot="1">
      <c r="C308" s="29">
        <v>45824</v>
      </c>
      <c r="D308" s="30">
        <v>1520050218</v>
      </c>
      <c r="E308" s="31" t="s">
        <v>13</v>
      </c>
      <c r="F308" s="32">
        <v>4900</v>
      </c>
      <c r="G308" s="32"/>
      <c r="H308" s="33">
        <f t="shared" si="4"/>
        <v>123540397.12000006</v>
      </c>
      <c r="I308" s="34"/>
      <c r="J308" s="34"/>
      <c r="K308" s="34"/>
      <c r="L308" s="34"/>
      <c r="M308" s="34"/>
      <c r="N308" s="34"/>
      <c r="O308" s="34"/>
    </row>
    <row r="309" spans="3:15" ht="27" thickBot="1">
      <c r="C309" s="29">
        <v>45824</v>
      </c>
      <c r="D309" s="30">
        <v>2500140346</v>
      </c>
      <c r="E309" s="31" t="s">
        <v>13</v>
      </c>
      <c r="F309" s="32">
        <v>15000</v>
      </c>
      <c r="G309" s="32"/>
      <c r="H309" s="33">
        <f t="shared" si="4"/>
        <v>123555397.12000006</v>
      </c>
      <c r="I309" s="34"/>
      <c r="J309" s="34"/>
      <c r="K309" s="34"/>
      <c r="L309" s="34"/>
      <c r="M309" s="34"/>
      <c r="N309" s="34"/>
      <c r="O309" s="34"/>
    </row>
    <row r="310" spans="3:15" ht="27" thickBot="1">
      <c r="C310" s="29">
        <v>45824</v>
      </c>
      <c r="D310" s="30">
        <v>2500140352</v>
      </c>
      <c r="E310" s="31" t="s">
        <v>13</v>
      </c>
      <c r="F310" s="32">
        <v>15000</v>
      </c>
      <c r="G310" s="32"/>
      <c r="H310" s="33">
        <f t="shared" si="4"/>
        <v>123570397.12000006</v>
      </c>
      <c r="I310" s="34"/>
      <c r="J310" s="34"/>
      <c r="K310" s="34"/>
      <c r="L310" s="34"/>
      <c r="M310" s="34"/>
      <c r="N310" s="34"/>
      <c r="O310" s="34"/>
    </row>
    <row r="311" spans="3:15" ht="27" thickBot="1">
      <c r="C311" s="29">
        <v>45824</v>
      </c>
      <c r="D311" s="30">
        <v>2500140358</v>
      </c>
      <c r="E311" s="31" t="s">
        <v>13</v>
      </c>
      <c r="F311" s="32">
        <v>15000</v>
      </c>
      <c r="G311" s="32"/>
      <c r="H311" s="33">
        <f t="shared" si="4"/>
        <v>123585397.12000006</v>
      </c>
      <c r="I311" s="34"/>
      <c r="J311" s="34"/>
      <c r="K311" s="34"/>
      <c r="L311" s="34"/>
      <c r="M311" s="34"/>
      <c r="N311" s="34"/>
      <c r="O311" s="34"/>
    </row>
    <row r="312" spans="3:15" ht="27" thickBot="1">
      <c r="C312" s="29">
        <v>45824</v>
      </c>
      <c r="D312" s="30" t="s">
        <v>120</v>
      </c>
      <c r="E312" s="31" t="s">
        <v>13</v>
      </c>
      <c r="F312" s="32">
        <v>12600</v>
      </c>
      <c r="G312" s="32"/>
      <c r="H312" s="33">
        <f t="shared" si="4"/>
        <v>123597997.12000006</v>
      </c>
      <c r="I312" s="34"/>
      <c r="J312" s="34"/>
      <c r="K312" s="34"/>
      <c r="L312" s="34"/>
      <c r="M312" s="34"/>
      <c r="N312" s="34"/>
      <c r="O312" s="34"/>
    </row>
    <row r="313" spans="3:15" ht="27" thickBot="1">
      <c r="C313" s="29">
        <v>45824</v>
      </c>
      <c r="D313" s="30" t="s">
        <v>121</v>
      </c>
      <c r="E313" s="31" t="s">
        <v>13</v>
      </c>
      <c r="F313" s="32">
        <v>2000</v>
      </c>
      <c r="G313" s="32"/>
      <c r="H313" s="33">
        <f t="shared" si="4"/>
        <v>123599997.12000006</v>
      </c>
      <c r="I313" s="34"/>
      <c r="J313" s="34"/>
      <c r="K313" s="34"/>
      <c r="L313" s="34"/>
      <c r="M313" s="34"/>
      <c r="N313" s="34"/>
      <c r="O313" s="34"/>
    </row>
    <row r="314" spans="3:15" ht="27" thickBot="1">
      <c r="C314" s="29">
        <v>45824</v>
      </c>
      <c r="D314" s="30">
        <v>399012924</v>
      </c>
      <c r="E314" s="31" t="s">
        <v>13</v>
      </c>
      <c r="F314" s="32">
        <v>8000</v>
      </c>
      <c r="G314" s="32"/>
      <c r="H314" s="33">
        <f t="shared" si="4"/>
        <v>123607997.12000006</v>
      </c>
      <c r="I314" s="34"/>
      <c r="J314" s="34"/>
      <c r="K314" s="34"/>
      <c r="L314" s="34"/>
      <c r="M314" s="34"/>
      <c r="N314" s="34"/>
      <c r="O314" s="34"/>
    </row>
    <row r="315" spans="3:15" ht="27" thickBot="1">
      <c r="C315" s="29">
        <v>45824</v>
      </c>
      <c r="D315" s="30">
        <v>399035607</v>
      </c>
      <c r="E315" s="31" t="s">
        <v>13</v>
      </c>
      <c r="F315" s="32">
        <v>8000</v>
      </c>
      <c r="G315" s="32"/>
      <c r="H315" s="33">
        <f t="shared" si="4"/>
        <v>123615997.12000006</v>
      </c>
      <c r="I315" s="34"/>
      <c r="J315" s="34"/>
      <c r="K315" s="34"/>
      <c r="L315" s="34"/>
      <c r="M315" s="34"/>
      <c r="N315" s="34"/>
      <c r="O315" s="34"/>
    </row>
    <row r="316" spans="3:15" ht="27" thickBot="1">
      <c r="C316" s="29">
        <v>45824</v>
      </c>
      <c r="D316" s="30">
        <v>5280020576</v>
      </c>
      <c r="E316" s="31" t="s">
        <v>13</v>
      </c>
      <c r="F316" s="32">
        <v>27000</v>
      </c>
      <c r="G316" s="32"/>
      <c r="H316" s="33">
        <f t="shared" si="4"/>
        <v>123642997.12000006</v>
      </c>
      <c r="I316" s="34"/>
      <c r="J316" s="34"/>
      <c r="K316" s="34"/>
      <c r="L316" s="34"/>
      <c r="M316" s="34"/>
      <c r="N316" s="34"/>
      <c r="O316" s="34"/>
    </row>
    <row r="317" spans="3:15" ht="27" thickBot="1">
      <c r="C317" s="29">
        <v>45824</v>
      </c>
      <c r="D317" s="30">
        <v>452400542128</v>
      </c>
      <c r="E317" s="31" t="s">
        <v>13</v>
      </c>
      <c r="F317" s="32">
        <v>7300</v>
      </c>
      <c r="G317" s="32"/>
      <c r="H317" s="33">
        <f t="shared" si="4"/>
        <v>123650297.12000006</v>
      </c>
      <c r="I317" s="34"/>
      <c r="J317" s="34"/>
      <c r="K317" s="34"/>
      <c r="L317" s="34"/>
      <c r="M317" s="34"/>
      <c r="N317" s="34"/>
      <c r="O317" s="34"/>
    </row>
    <row r="318" spans="3:15" ht="27" thickBot="1">
      <c r="C318" s="29">
        <v>45824</v>
      </c>
      <c r="D318" s="30">
        <v>452400542148</v>
      </c>
      <c r="E318" s="31" t="s">
        <v>13</v>
      </c>
      <c r="F318" s="32">
        <v>10000</v>
      </c>
      <c r="G318" s="32"/>
      <c r="H318" s="33">
        <f t="shared" si="4"/>
        <v>123660297.12000006</v>
      </c>
      <c r="I318" s="34"/>
      <c r="J318" s="34"/>
      <c r="K318" s="34"/>
      <c r="L318" s="34"/>
      <c r="M318" s="34"/>
      <c r="N318" s="34"/>
      <c r="O318" s="34"/>
    </row>
    <row r="319" spans="3:15" ht="27" thickBot="1">
      <c r="C319" s="29">
        <v>45824</v>
      </c>
      <c r="D319" s="30">
        <v>452400430010</v>
      </c>
      <c r="E319" s="31" t="s">
        <v>13</v>
      </c>
      <c r="F319" s="32">
        <v>2000</v>
      </c>
      <c r="G319" s="32"/>
      <c r="H319" s="33">
        <f t="shared" si="4"/>
        <v>123662297.12000006</v>
      </c>
      <c r="I319" s="34"/>
      <c r="J319" s="34"/>
      <c r="K319" s="34"/>
      <c r="L319" s="34"/>
      <c r="M319" s="34"/>
      <c r="N319" s="34"/>
      <c r="O319" s="34"/>
    </row>
    <row r="320" spans="3:15" ht="27" thickBot="1">
      <c r="C320" s="29">
        <v>45824</v>
      </c>
      <c r="D320" s="30">
        <v>5530040516</v>
      </c>
      <c r="E320" s="31" t="s">
        <v>13</v>
      </c>
      <c r="F320" s="32">
        <v>9700</v>
      </c>
      <c r="G320" s="32"/>
      <c r="H320" s="33">
        <f t="shared" si="4"/>
        <v>123671997.12000006</v>
      </c>
      <c r="I320" s="34"/>
      <c r="J320" s="34"/>
      <c r="K320" s="34"/>
      <c r="L320" s="34"/>
      <c r="M320" s="34"/>
      <c r="N320" s="34"/>
      <c r="O320" s="34"/>
    </row>
    <row r="321" spans="3:15" ht="27" thickBot="1">
      <c r="C321" s="29">
        <v>45824</v>
      </c>
      <c r="D321" s="30">
        <v>5530040519</v>
      </c>
      <c r="E321" s="31" t="s">
        <v>13</v>
      </c>
      <c r="F321" s="32">
        <v>324000</v>
      </c>
      <c r="G321" s="32"/>
      <c r="H321" s="33">
        <f t="shared" si="4"/>
        <v>123995997.12000006</v>
      </c>
      <c r="I321" s="34"/>
      <c r="J321" s="34"/>
      <c r="K321" s="34"/>
      <c r="L321" s="34"/>
      <c r="M321" s="34"/>
      <c r="N321" s="34"/>
      <c r="O321" s="34"/>
    </row>
    <row r="322" spans="3:15" ht="27" thickBot="1">
      <c r="C322" s="29">
        <v>45824</v>
      </c>
      <c r="D322" s="30">
        <v>452400430001</v>
      </c>
      <c r="E322" s="31" t="s">
        <v>13</v>
      </c>
      <c r="F322" s="32">
        <v>39200</v>
      </c>
      <c r="G322" s="32"/>
      <c r="H322" s="33">
        <f t="shared" si="4"/>
        <v>124035197.12000006</v>
      </c>
      <c r="I322" s="34"/>
      <c r="J322" s="34"/>
      <c r="K322" s="34"/>
      <c r="L322" s="34"/>
      <c r="M322" s="34"/>
      <c r="N322" s="34"/>
      <c r="O322" s="34"/>
    </row>
    <row r="323" spans="3:15" ht="27" thickBot="1">
      <c r="C323" s="29">
        <v>45824</v>
      </c>
      <c r="D323" s="30">
        <v>399058238</v>
      </c>
      <c r="E323" s="31" t="s">
        <v>13</v>
      </c>
      <c r="F323" s="32">
        <v>8000</v>
      </c>
      <c r="G323" s="32"/>
      <c r="H323" s="33">
        <f t="shared" si="4"/>
        <v>124043197.12000006</v>
      </c>
      <c r="I323" s="34"/>
      <c r="J323" s="34"/>
      <c r="K323" s="34"/>
      <c r="L323" s="34"/>
      <c r="M323" s="34"/>
      <c r="N323" s="34"/>
      <c r="O323" s="34"/>
    </row>
    <row r="324" spans="3:15" ht="27" thickBot="1">
      <c r="C324" s="29">
        <v>45824</v>
      </c>
      <c r="D324" s="30">
        <v>399058530</v>
      </c>
      <c r="E324" s="31" t="s">
        <v>13</v>
      </c>
      <c r="F324" s="32">
        <v>8000</v>
      </c>
      <c r="G324" s="32"/>
      <c r="H324" s="33">
        <f t="shared" si="4"/>
        <v>124051197.12000006</v>
      </c>
      <c r="I324" s="34"/>
      <c r="J324" s="34"/>
      <c r="K324" s="34"/>
      <c r="L324" s="34"/>
      <c r="M324" s="34"/>
      <c r="N324" s="34"/>
      <c r="O324" s="34"/>
    </row>
    <row r="325" spans="3:15" ht="27" thickBot="1">
      <c r="C325" s="29">
        <v>45824</v>
      </c>
      <c r="D325" s="30">
        <v>452810120133</v>
      </c>
      <c r="E325" s="31" t="s">
        <v>13</v>
      </c>
      <c r="F325" s="32">
        <v>10000</v>
      </c>
      <c r="G325" s="32"/>
      <c r="H325" s="33">
        <f t="shared" si="4"/>
        <v>124061197.12000006</v>
      </c>
      <c r="I325" s="34"/>
      <c r="J325" s="34"/>
      <c r="K325" s="34"/>
      <c r="L325" s="34"/>
      <c r="M325" s="34"/>
      <c r="N325" s="34"/>
      <c r="O325" s="34"/>
    </row>
    <row r="326" spans="3:15" ht="27" thickBot="1">
      <c r="C326" s="29">
        <v>45824</v>
      </c>
      <c r="D326" s="30">
        <v>239543445</v>
      </c>
      <c r="E326" s="31" t="s">
        <v>13</v>
      </c>
      <c r="F326" s="32">
        <v>6000</v>
      </c>
      <c r="G326" s="32"/>
      <c r="H326" s="33">
        <f t="shared" si="4"/>
        <v>124067197.12000006</v>
      </c>
      <c r="I326" s="34"/>
      <c r="J326" s="34"/>
      <c r="K326" s="34"/>
      <c r="L326" s="34"/>
      <c r="M326" s="34"/>
      <c r="N326" s="34"/>
      <c r="O326" s="34"/>
    </row>
    <row r="327" spans="3:15" ht="27" thickBot="1">
      <c r="C327" s="29">
        <v>45824</v>
      </c>
      <c r="D327" s="30">
        <v>399070621</v>
      </c>
      <c r="E327" s="31" t="s">
        <v>13</v>
      </c>
      <c r="F327" s="32">
        <v>8100</v>
      </c>
      <c r="G327" s="32"/>
      <c r="H327" s="33">
        <f t="shared" si="4"/>
        <v>124075297.12000006</v>
      </c>
      <c r="I327" s="34"/>
      <c r="J327" s="34"/>
      <c r="K327" s="34"/>
      <c r="L327" s="34"/>
      <c r="M327" s="34"/>
      <c r="N327" s="34"/>
      <c r="O327" s="34"/>
    </row>
    <row r="328" spans="3:15" ht="27" thickBot="1">
      <c r="C328" s="29">
        <v>45824</v>
      </c>
      <c r="D328" s="30">
        <v>399076400</v>
      </c>
      <c r="E328" s="31" t="s">
        <v>13</v>
      </c>
      <c r="F328" s="32">
        <v>5000</v>
      </c>
      <c r="G328" s="32"/>
      <c r="H328" s="33">
        <f t="shared" si="4"/>
        <v>124080297.12000006</v>
      </c>
      <c r="I328" s="34"/>
      <c r="J328" s="34"/>
      <c r="K328" s="34"/>
      <c r="L328" s="34"/>
      <c r="M328" s="34"/>
      <c r="N328" s="34"/>
      <c r="O328" s="34"/>
    </row>
    <row r="329" spans="3:15" ht="53.25" thickBot="1">
      <c r="C329" s="29">
        <v>45824</v>
      </c>
      <c r="D329" s="30">
        <v>41466</v>
      </c>
      <c r="E329" s="31" t="s">
        <v>22</v>
      </c>
      <c r="F329" s="32">
        <v>5000</v>
      </c>
      <c r="G329" s="32"/>
      <c r="H329" s="33">
        <f t="shared" si="4"/>
        <v>124085297.12000006</v>
      </c>
      <c r="I329" s="34"/>
      <c r="J329" s="34"/>
      <c r="K329" s="34"/>
      <c r="L329" s="34"/>
      <c r="M329" s="34"/>
      <c r="N329" s="34"/>
      <c r="O329" s="34"/>
    </row>
    <row r="330" spans="3:15" ht="53.25" thickBot="1">
      <c r="C330" s="29">
        <v>45824</v>
      </c>
      <c r="D330" s="30">
        <v>74163</v>
      </c>
      <c r="E330" s="31" t="s">
        <v>22</v>
      </c>
      <c r="F330" s="32">
        <v>900</v>
      </c>
      <c r="G330" s="32"/>
      <c r="H330" s="33">
        <f t="shared" si="4"/>
        <v>124086197.12000006</v>
      </c>
      <c r="I330" s="34"/>
      <c r="J330" s="34"/>
      <c r="K330" s="34"/>
      <c r="L330" s="34"/>
      <c r="M330" s="34"/>
      <c r="N330" s="34"/>
      <c r="O330" s="34"/>
    </row>
    <row r="331" spans="3:15" ht="27" thickBot="1">
      <c r="C331" s="29">
        <v>45824</v>
      </c>
      <c r="D331" s="30">
        <v>81356</v>
      </c>
      <c r="E331" s="31" t="s">
        <v>122</v>
      </c>
      <c r="F331" s="32">
        <v>14247027.939999999</v>
      </c>
      <c r="G331" s="32"/>
      <c r="H331" s="33">
        <f t="shared" si="4"/>
        <v>138333225.06000006</v>
      </c>
      <c r="I331" s="34"/>
      <c r="J331" s="34"/>
      <c r="K331" s="34"/>
      <c r="L331" s="34"/>
      <c r="M331" s="34"/>
      <c r="N331" s="34"/>
      <c r="O331" s="34"/>
    </row>
    <row r="332" spans="3:15" ht="53.25" thickBot="1">
      <c r="C332" s="29">
        <v>45825</v>
      </c>
      <c r="D332" s="30" t="s">
        <v>123</v>
      </c>
      <c r="E332" s="31" t="s">
        <v>124</v>
      </c>
      <c r="F332" s="32"/>
      <c r="G332" s="32">
        <v>83299</v>
      </c>
      <c r="H332" s="33">
        <f t="shared" si="4"/>
        <v>138249926.06000006</v>
      </c>
      <c r="I332" s="34"/>
      <c r="J332" s="34"/>
      <c r="K332" s="34"/>
      <c r="L332" s="34"/>
      <c r="M332" s="34"/>
      <c r="N332" s="34"/>
      <c r="O332" s="34"/>
    </row>
    <row r="333" spans="3:15" ht="53.25" thickBot="1">
      <c r="C333" s="29">
        <v>45825</v>
      </c>
      <c r="D333" s="30" t="s">
        <v>125</v>
      </c>
      <c r="E333" s="31" t="s">
        <v>126</v>
      </c>
      <c r="F333" s="32"/>
      <c r="G333" s="32">
        <v>274279.94</v>
      </c>
      <c r="H333" s="33">
        <f t="shared" si="4"/>
        <v>137975646.12000006</v>
      </c>
      <c r="I333" s="34"/>
      <c r="J333" s="34"/>
      <c r="K333" s="34"/>
      <c r="L333" s="34"/>
      <c r="M333" s="34"/>
      <c r="N333" s="34"/>
      <c r="O333" s="34"/>
    </row>
    <row r="334" spans="3:15" ht="79.5" thickBot="1">
      <c r="C334" s="29">
        <v>45825</v>
      </c>
      <c r="D334" s="30" t="s">
        <v>127</v>
      </c>
      <c r="E334" s="31" t="s">
        <v>128</v>
      </c>
      <c r="F334" s="32"/>
      <c r="G334" s="32">
        <v>1000.8</v>
      </c>
      <c r="H334" s="33">
        <f t="shared" si="4"/>
        <v>137974645.32000005</v>
      </c>
      <c r="I334" s="34"/>
      <c r="J334" s="34"/>
      <c r="K334" s="34"/>
      <c r="L334" s="34"/>
      <c r="M334" s="34"/>
      <c r="N334" s="34"/>
      <c r="O334" s="34"/>
    </row>
    <row r="335" spans="3:15" ht="27" thickBot="1">
      <c r="C335" s="29">
        <v>45825</v>
      </c>
      <c r="D335" s="30">
        <v>452400470189</v>
      </c>
      <c r="E335" s="31" t="s">
        <v>13</v>
      </c>
      <c r="F335" s="32">
        <v>16296</v>
      </c>
      <c r="G335" s="32"/>
      <c r="H335" s="33">
        <f t="shared" ref="H335:H398" si="5">+H334+F335-G335</f>
        <v>137990941.32000005</v>
      </c>
      <c r="I335" s="34"/>
      <c r="J335" s="34"/>
      <c r="K335" s="34"/>
      <c r="L335" s="34"/>
      <c r="M335" s="34"/>
      <c r="N335" s="34"/>
      <c r="O335" s="34"/>
    </row>
    <row r="336" spans="3:15" ht="27" thickBot="1">
      <c r="C336" s="29">
        <v>45825</v>
      </c>
      <c r="D336" s="30">
        <v>452400547009</v>
      </c>
      <c r="E336" s="31" t="s">
        <v>13</v>
      </c>
      <c r="F336" s="32">
        <v>9100</v>
      </c>
      <c r="G336" s="32"/>
      <c r="H336" s="33">
        <f t="shared" si="5"/>
        <v>138000041.32000005</v>
      </c>
      <c r="I336" s="34"/>
      <c r="J336" s="34"/>
      <c r="K336" s="34"/>
      <c r="L336" s="34"/>
      <c r="M336" s="34"/>
      <c r="N336" s="34"/>
      <c r="O336" s="34"/>
    </row>
    <row r="337" spans="3:15" ht="27" thickBot="1">
      <c r="C337" s="29">
        <v>45825</v>
      </c>
      <c r="D337" s="30" t="s">
        <v>129</v>
      </c>
      <c r="E337" s="31" t="s">
        <v>13</v>
      </c>
      <c r="F337" s="32">
        <v>5000</v>
      </c>
      <c r="G337" s="32"/>
      <c r="H337" s="33">
        <f t="shared" si="5"/>
        <v>138005041.32000005</v>
      </c>
      <c r="I337" s="34"/>
      <c r="J337" s="34"/>
      <c r="K337" s="34"/>
      <c r="L337" s="34"/>
      <c r="M337" s="34"/>
      <c r="N337" s="34"/>
      <c r="O337" s="34"/>
    </row>
    <row r="338" spans="3:15" ht="27" thickBot="1">
      <c r="C338" s="29">
        <v>45825</v>
      </c>
      <c r="D338" s="30">
        <v>452400540642</v>
      </c>
      <c r="E338" s="31" t="s">
        <v>13</v>
      </c>
      <c r="F338" s="32">
        <v>1620</v>
      </c>
      <c r="G338" s="32"/>
      <c r="H338" s="33">
        <f t="shared" si="5"/>
        <v>138006661.32000005</v>
      </c>
      <c r="I338" s="34"/>
      <c r="J338" s="34"/>
      <c r="K338" s="34"/>
      <c r="L338" s="34"/>
      <c r="M338" s="34"/>
      <c r="N338" s="34"/>
      <c r="O338" s="34"/>
    </row>
    <row r="339" spans="3:15" ht="27" thickBot="1">
      <c r="C339" s="29">
        <v>45825</v>
      </c>
      <c r="D339" s="30">
        <v>452400543864</v>
      </c>
      <c r="E339" s="31" t="s">
        <v>13</v>
      </c>
      <c r="F339" s="32">
        <v>18200</v>
      </c>
      <c r="G339" s="32"/>
      <c r="H339" s="33">
        <f t="shared" si="5"/>
        <v>138024861.32000005</v>
      </c>
      <c r="I339" s="34"/>
      <c r="J339" s="34"/>
      <c r="K339" s="34"/>
      <c r="L339" s="34"/>
      <c r="M339" s="34"/>
      <c r="N339" s="34"/>
      <c r="O339" s="34"/>
    </row>
    <row r="340" spans="3:15" ht="27" thickBot="1">
      <c r="C340" s="29">
        <v>45825</v>
      </c>
      <c r="D340" s="30">
        <v>3500100116</v>
      </c>
      <c r="E340" s="31" t="s">
        <v>13</v>
      </c>
      <c r="F340" s="32">
        <v>8000</v>
      </c>
      <c r="G340" s="32"/>
      <c r="H340" s="33">
        <f t="shared" si="5"/>
        <v>138032861.32000005</v>
      </c>
      <c r="I340" s="34"/>
      <c r="J340" s="34"/>
      <c r="K340" s="34"/>
      <c r="L340" s="34"/>
      <c r="M340" s="34"/>
      <c r="N340" s="34"/>
      <c r="O340" s="34"/>
    </row>
    <row r="341" spans="3:15" ht="27" thickBot="1">
      <c r="C341" s="29">
        <v>45825</v>
      </c>
      <c r="D341" s="30">
        <v>239547441</v>
      </c>
      <c r="E341" s="31" t="s">
        <v>13</v>
      </c>
      <c r="F341" s="32">
        <v>8000</v>
      </c>
      <c r="G341" s="32"/>
      <c r="H341" s="33">
        <f t="shared" si="5"/>
        <v>138040861.32000005</v>
      </c>
      <c r="I341" s="34"/>
      <c r="J341" s="34"/>
      <c r="K341" s="34"/>
      <c r="L341" s="34"/>
      <c r="M341" s="34"/>
      <c r="N341" s="34"/>
      <c r="O341" s="34"/>
    </row>
    <row r="342" spans="3:15" ht="27" thickBot="1">
      <c r="C342" s="29">
        <v>45825</v>
      </c>
      <c r="D342" s="30">
        <v>452400430005</v>
      </c>
      <c r="E342" s="31" t="s">
        <v>13</v>
      </c>
      <c r="F342" s="32">
        <v>30220</v>
      </c>
      <c r="G342" s="32"/>
      <c r="H342" s="33">
        <f t="shared" si="5"/>
        <v>138071081.32000005</v>
      </c>
      <c r="I342" s="34"/>
      <c r="J342" s="34"/>
      <c r="K342" s="34"/>
      <c r="L342" s="34"/>
      <c r="M342" s="34"/>
      <c r="N342" s="34"/>
      <c r="O342" s="34"/>
    </row>
    <row r="343" spans="3:15" ht="27" thickBot="1">
      <c r="C343" s="29">
        <v>45825</v>
      </c>
      <c r="D343" s="30">
        <v>399118833</v>
      </c>
      <c r="E343" s="31" t="s">
        <v>13</v>
      </c>
      <c r="F343" s="32">
        <v>42500</v>
      </c>
      <c r="G343" s="32"/>
      <c r="H343" s="33">
        <f t="shared" si="5"/>
        <v>138113581.32000005</v>
      </c>
      <c r="I343" s="34"/>
      <c r="J343" s="34"/>
      <c r="K343" s="34"/>
      <c r="L343" s="34"/>
      <c r="M343" s="34"/>
      <c r="N343" s="34"/>
      <c r="O343" s="34"/>
    </row>
    <row r="344" spans="3:15" ht="27" thickBot="1">
      <c r="C344" s="29">
        <v>45825</v>
      </c>
      <c r="D344" s="30">
        <v>452400549051</v>
      </c>
      <c r="E344" s="31" t="s">
        <v>13</v>
      </c>
      <c r="F344" s="32">
        <v>45500</v>
      </c>
      <c r="G344" s="32"/>
      <c r="H344" s="33">
        <f t="shared" si="5"/>
        <v>138159081.32000005</v>
      </c>
      <c r="I344" s="34"/>
      <c r="J344" s="34"/>
      <c r="K344" s="34"/>
      <c r="L344" s="34"/>
      <c r="M344" s="34"/>
      <c r="N344" s="34"/>
      <c r="O344" s="34"/>
    </row>
    <row r="345" spans="3:15" ht="27" thickBot="1">
      <c r="C345" s="29">
        <v>45825</v>
      </c>
      <c r="D345" s="30">
        <v>452400546318</v>
      </c>
      <c r="E345" s="31" t="s">
        <v>13</v>
      </c>
      <c r="F345" s="32">
        <v>86040</v>
      </c>
      <c r="G345" s="32"/>
      <c r="H345" s="33">
        <f t="shared" si="5"/>
        <v>138245121.32000005</v>
      </c>
      <c r="I345" s="34"/>
      <c r="J345" s="34"/>
      <c r="K345" s="34"/>
      <c r="L345" s="34"/>
      <c r="M345" s="34"/>
      <c r="N345" s="34"/>
      <c r="O345" s="34"/>
    </row>
    <row r="346" spans="3:15" ht="27" thickBot="1">
      <c r="C346" s="29">
        <v>45825</v>
      </c>
      <c r="D346" s="30">
        <v>452400546643</v>
      </c>
      <c r="E346" s="31" t="s">
        <v>13</v>
      </c>
      <c r="F346" s="32">
        <v>10890</v>
      </c>
      <c r="G346" s="32"/>
      <c r="H346" s="33">
        <f t="shared" si="5"/>
        <v>138256011.32000005</v>
      </c>
      <c r="I346" s="34"/>
      <c r="J346" s="34"/>
      <c r="K346" s="34"/>
      <c r="L346" s="34"/>
      <c r="M346" s="34"/>
      <c r="N346" s="34"/>
      <c r="O346" s="34"/>
    </row>
    <row r="347" spans="3:15" ht="27" thickBot="1">
      <c r="C347" s="29">
        <v>45825</v>
      </c>
      <c r="D347" s="30">
        <v>5180030398</v>
      </c>
      <c r="E347" s="31" t="s">
        <v>13</v>
      </c>
      <c r="F347" s="32">
        <v>6700</v>
      </c>
      <c r="G347" s="32"/>
      <c r="H347" s="33">
        <f t="shared" si="5"/>
        <v>138262711.32000005</v>
      </c>
      <c r="I347" s="34"/>
      <c r="J347" s="34"/>
      <c r="K347" s="34"/>
      <c r="L347" s="34"/>
      <c r="M347" s="34"/>
      <c r="N347" s="34"/>
      <c r="O347" s="34"/>
    </row>
    <row r="348" spans="3:15" ht="27" thickBot="1">
      <c r="C348" s="29">
        <v>45825</v>
      </c>
      <c r="D348" s="30">
        <v>5180030402</v>
      </c>
      <c r="E348" s="31" t="s">
        <v>13</v>
      </c>
      <c r="F348" s="32">
        <v>3300</v>
      </c>
      <c r="G348" s="32"/>
      <c r="H348" s="33">
        <f t="shared" si="5"/>
        <v>138266011.32000005</v>
      </c>
      <c r="I348" s="34"/>
      <c r="J348" s="34"/>
      <c r="K348" s="34"/>
      <c r="L348" s="34"/>
      <c r="M348" s="34"/>
      <c r="N348" s="34"/>
      <c r="O348" s="34"/>
    </row>
    <row r="349" spans="3:15" ht="27" thickBot="1">
      <c r="C349" s="29">
        <v>45825</v>
      </c>
      <c r="D349" s="30">
        <v>399144306</v>
      </c>
      <c r="E349" s="31" t="s">
        <v>13</v>
      </c>
      <c r="F349" s="32">
        <v>8400</v>
      </c>
      <c r="G349" s="32"/>
      <c r="H349" s="33">
        <f t="shared" si="5"/>
        <v>138274411.32000005</v>
      </c>
      <c r="I349" s="34"/>
      <c r="J349" s="34"/>
      <c r="K349" s="34"/>
      <c r="L349" s="34"/>
      <c r="M349" s="34"/>
      <c r="N349" s="34"/>
      <c r="O349" s="34"/>
    </row>
    <row r="350" spans="3:15" ht="27" thickBot="1">
      <c r="C350" s="29">
        <v>45825</v>
      </c>
      <c r="D350" s="30">
        <v>239550541</v>
      </c>
      <c r="E350" s="31" t="s">
        <v>13</v>
      </c>
      <c r="F350" s="32">
        <v>8000</v>
      </c>
      <c r="G350" s="32"/>
      <c r="H350" s="33">
        <f t="shared" si="5"/>
        <v>138282411.32000005</v>
      </c>
      <c r="I350" s="34"/>
      <c r="J350" s="34"/>
      <c r="K350" s="34"/>
      <c r="L350" s="34"/>
      <c r="M350" s="34"/>
      <c r="N350" s="34"/>
      <c r="O350" s="34"/>
    </row>
    <row r="351" spans="3:15" ht="27" thickBot="1">
      <c r="C351" s="29">
        <v>45825</v>
      </c>
      <c r="D351" s="30">
        <v>923955096</v>
      </c>
      <c r="E351" s="31" t="s">
        <v>13</v>
      </c>
      <c r="F351" s="32">
        <v>22000</v>
      </c>
      <c r="G351" s="32"/>
      <c r="H351" s="33">
        <f t="shared" si="5"/>
        <v>138304411.32000005</v>
      </c>
      <c r="I351" s="34"/>
      <c r="J351" s="34"/>
      <c r="K351" s="34"/>
      <c r="L351" s="34"/>
      <c r="M351" s="34"/>
      <c r="N351" s="34"/>
      <c r="O351" s="34"/>
    </row>
    <row r="352" spans="3:15" ht="53.25" thickBot="1">
      <c r="C352" s="29">
        <v>45825</v>
      </c>
      <c r="D352" s="30">
        <v>95427</v>
      </c>
      <c r="E352" s="31" t="s">
        <v>22</v>
      </c>
      <c r="F352" s="32">
        <v>750</v>
      </c>
      <c r="G352" s="32"/>
      <c r="H352" s="33">
        <f t="shared" si="5"/>
        <v>138305161.32000005</v>
      </c>
      <c r="I352" s="34"/>
      <c r="J352" s="34"/>
      <c r="K352" s="34"/>
      <c r="L352" s="34"/>
      <c r="M352" s="34"/>
      <c r="N352" s="34"/>
      <c r="O352" s="34"/>
    </row>
    <row r="353" spans="3:15" ht="53.25" thickBot="1">
      <c r="C353" s="29">
        <v>45825</v>
      </c>
      <c r="D353" s="30">
        <v>481742</v>
      </c>
      <c r="E353" s="31" t="s">
        <v>22</v>
      </c>
      <c r="F353" s="32">
        <v>1050</v>
      </c>
      <c r="G353" s="32"/>
      <c r="H353" s="33">
        <f t="shared" si="5"/>
        <v>138306211.32000005</v>
      </c>
      <c r="I353" s="34"/>
      <c r="J353" s="34"/>
      <c r="K353" s="34"/>
      <c r="L353" s="34"/>
      <c r="M353" s="34"/>
      <c r="N353" s="34"/>
      <c r="O353" s="34"/>
    </row>
    <row r="354" spans="3:15" ht="53.25" thickBot="1">
      <c r="C354" s="29">
        <v>45825</v>
      </c>
      <c r="D354" s="30">
        <v>741786</v>
      </c>
      <c r="E354" s="31" t="s">
        <v>22</v>
      </c>
      <c r="F354" s="32">
        <v>1200</v>
      </c>
      <c r="G354" s="32"/>
      <c r="H354" s="33">
        <f t="shared" si="5"/>
        <v>138307411.32000005</v>
      </c>
      <c r="I354" s="34"/>
      <c r="J354" s="34"/>
      <c r="K354" s="34"/>
      <c r="L354" s="34"/>
      <c r="M354" s="34"/>
      <c r="N354" s="34"/>
      <c r="O354" s="34"/>
    </row>
    <row r="355" spans="3:15" ht="53.25" thickBot="1">
      <c r="C355" s="29">
        <v>45825</v>
      </c>
      <c r="D355" s="30">
        <v>362141</v>
      </c>
      <c r="E355" s="31" t="s">
        <v>22</v>
      </c>
      <c r="F355" s="32">
        <v>600</v>
      </c>
      <c r="G355" s="32"/>
      <c r="H355" s="33">
        <f t="shared" si="5"/>
        <v>138308011.32000005</v>
      </c>
      <c r="I355" s="34"/>
      <c r="J355" s="34"/>
      <c r="K355" s="34"/>
      <c r="L355" s="34"/>
      <c r="M355" s="34"/>
      <c r="N355" s="34"/>
      <c r="O355" s="34"/>
    </row>
    <row r="356" spans="3:15" ht="27" thickBot="1">
      <c r="C356" s="29">
        <v>45825</v>
      </c>
      <c r="D356" s="30">
        <v>81667</v>
      </c>
      <c r="E356" s="31" t="s">
        <v>122</v>
      </c>
      <c r="F356" s="32">
        <v>5761450</v>
      </c>
      <c r="G356" s="32"/>
      <c r="H356" s="33">
        <f t="shared" si="5"/>
        <v>144069461.32000005</v>
      </c>
      <c r="I356" s="34"/>
      <c r="J356" s="34"/>
      <c r="K356" s="34"/>
      <c r="L356" s="34"/>
      <c r="M356" s="34"/>
      <c r="N356" s="34"/>
      <c r="O356" s="34"/>
    </row>
    <row r="357" spans="3:15" ht="53.25" thickBot="1">
      <c r="C357" s="29">
        <v>45826</v>
      </c>
      <c r="D357" s="30" t="s">
        <v>130</v>
      </c>
      <c r="E357" s="31" t="s">
        <v>131</v>
      </c>
      <c r="F357" s="32"/>
      <c r="G357" s="32">
        <v>297882.5</v>
      </c>
      <c r="H357" s="33">
        <f t="shared" si="5"/>
        <v>143771578.82000005</v>
      </c>
      <c r="I357" s="34"/>
      <c r="J357" s="34"/>
      <c r="K357" s="34"/>
      <c r="L357" s="34"/>
      <c r="M357" s="34"/>
      <c r="N357" s="34"/>
      <c r="O357" s="34"/>
    </row>
    <row r="358" spans="3:15" ht="53.25" thickBot="1">
      <c r="C358" s="29">
        <v>45826</v>
      </c>
      <c r="D358" s="30">
        <v>57606</v>
      </c>
      <c r="E358" s="31" t="s">
        <v>132</v>
      </c>
      <c r="F358" s="32">
        <v>1696346.91</v>
      </c>
      <c r="G358" s="32"/>
      <c r="H358" s="33">
        <f t="shared" si="5"/>
        <v>145467925.73000005</v>
      </c>
      <c r="I358" s="34"/>
      <c r="J358" s="34"/>
      <c r="K358" s="34"/>
      <c r="L358" s="34"/>
      <c r="M358" s="34"/>
      <c r="N358" s="34"/>
      <c r="O358" s="34"/>
    </row>
    <row r="359" spans="3:15" ht="27" thickBot="1">
      <c r="C359" s="29">
        <v>45826</v>
      </c>
      <c r="D359" s="30">
        <v>452400470198</v>
      </c>
      <c r="E359" s="31" t="s">
        <v>13</v>
      </c>
      <c r="F359" s="32">
        <v>38800</v>
      </c>
      <c r="G359" s="32"/>
      <c r="H359" s="33">
        <f t="shared" si="5"/>
        <v>145506725.73000005</v>
      </c>
      <c r="I359" s="34"/>
      <c r="J359" s="34"/>
      <c r="K359" s="34"/>
      <c r="L359" s="34"/>
      <c r="M359" s="34"/>
      <c r="N359" s="34"/>
      <c r="O359" s="34"/>
    </row>
    <row r="360" spans="3:15" ht="27" thickBot="1">
      <c r="C360" s="29">
        <v>45826</v>
      </c>
      <c r="D360" s="30">
        <v>452400545973</v>
      </c>
      <c r="E360" s="31" t="s">
        <v>13</v>
      </c>
      <c r="F360" s="32">
        <v>16500</v>
      </c>
      <c r="G360" s="32"/>
      <c r="H360" s="33">
        <f t="shared" si="5"/>
        <v>145523225.73000005</v>
      </c>
      <c r="I360" s="34"/>
      <c r="J360" s="34"/>
      <c r="K360" s="34"/>
      <c r="L360" s="34"/>
      <c r="M360" s="34"/>
      <c r="N360" s="34"/>
      <c r="O360" s="34"/>
    </row>
    <row r="361" spans="3:15" ht="27" thickBot="1">
      <c r="C361" s="29">
        <v>45826</v>
      </c>
      <c r="D361" s="30">
        <v>452400545977</v>
      </c>
      <c r="E361" s="31" t="s">
        <v>13</v>
      </c>
      <c r="F361" s="32">
        <v>28000</v>
      </c>
      <c r="G361" s="32"/>
      <c r="H361" s="33">
        <f t="shared" si="5"/>
        <v>145551225.73000005</v>
      </c>
      <c r="I361" s="34"/>
      <c r="J361" s="34"/>
      <c r="K361" s="34"/>
      <c r="L361" s="34"/>
      <c r="M361" s="34"/>
      <c r="N361" s="34"/>
      <c r="O361" s="34"/>
    </row>
    <row r="362" spans="3:15" ht="27" thickBot="1">
      <c r="C362" s="29">
        <v>45826</v>
      </c>
      <c r="D362" s="30">
        <v>399201215</v>
      </c>
      <c r="E362" s="31" t="s">
        <v>13</v>
      </c>
      <c r="F362" s="32">
        <v>15000</v>
      </c>
      <c r="G362" s="32"/>
      <c r="H362" s="33">
        <f t="shared" si="5"/>
        <v>145566225.73000005</v>
      </c>
      <c r="I362" s="34"/>
      <c r="J362" s="34"/>
      <c r="K362" s="34"/>
      <c r="L362" s="34"/>
      <c r="M362" s="34"/>
      <c r="N362" s="34"/>
      <c r="O362" s="34"/>
    </row>
    <row r="363" spans="3:15" ht="27" thickBot="1">
      <c r="C363" s="29">
        <v>45826</v>
      </c>
      <c r="D363" s="30">
        <v>399202479</v>
      </c>
      <c r="E363" s="31" t="s">
        <v>13</v>
      </c>
      <c r="F363" s="32">
        <v>3000</v>
      </c>
      <c r="G363" s="32"/>
      <c r="H363" s="33">
        <f t="shared" si="5"/>
        <v>145569225.73000005</v>
      </c>
      <c r="I363" s="34"/>
      <c r="J363" s="34"/>
      <c r="K363" s="34"/>
      <c r="L363" s="34"/>
      <c r="M363" s="34"/>
      <c r="N363" s="34"/>
      <c r="O363" s="34"/>
    </row>
    <row r="364" spans="3:15" ht="27" thickBot="1">
      <c r="C364" s="29">
        <v>45826</v>
      </c>
      <c r="D364" s="30">
        <v>399209537</v>
      </c>
      <c r="E364" s="31" t="s">
        <v>13</v>
      </c>
      <c r="F364" s="32">
        <v>9400</v>
      </c>
      <c r="G364" s="32"/>
      <c r="H364" s="33">
        <f t="shared" si="5"/>
        <v>145578625.73000005</v>
      </c>
      <c r="I364" s="34"/>
      <c r="J364" s="34"/>
      <c r="K364" s="34"/>
      <c r="L364" s="34"/>
      <c r="M364" s="34"/>
      <c r="N364" s="34"/>
      <c r="O364" s="34"/>
    </row>
    <row r="365" spans="3:15" ht="27" thickBot="1">
      <c r="C365" s="29">
        <v>45826</v>
      </c>
      <c r="D365" s="30">
        <v>399210088</v>
      </c>
      <c r="E365" s="31" t="s">
        <v>13</v>
      </c>
      <c r="F365" s="32">
        <v>7200</v>
      </c>
      <c r="G365" s="32"/>
      <c r="H365" s="33">
        <f t="shared" si="5"/>
        <v>145585825.73000005</v>
      </c>
      <c r="I365" s="34"/>
      <c r="J365" s="34"/>
      <c r="K365" s="34"/>
      <c r="L365" s="34"/>
      <c r="M365" s="34"/>
      <c r="N365" s="34"/>
      <c r="O365" s="34"/>
    </row>
    <row r="366" spans="3:15" ht="27" thickBot="1">
      <c r="C366" s="29">
        <v>45826</v>
      </c>
      <c r="D366" s="30">
        <v>399226675</v>
      </c>
      <c r="E366" s="31" t="s">
        <v>13</v>
      </c>
      <c r="F366" s="32">
        <v>5000</v>
      </c>
      <c r="G366" s="32"/>
      <c r="H366" s="33">
        <f t="shared" si="5"/>
        <v>145590825.73000005</v>
      </c>
      <c r="I366" s="34"/>
      <c r="J366" s="34"/>
      <c r="K366" s="34"/>
      <c r="L366" s="34"/>
      <c r="M366" s="34"/>
      <c r="N366" s="34"/>
      <c r="O366" s="34"/>
    </row>
    <row r="367" spans="3:15" ht="27" thickBot="1">
      <c r="C367" s="29">
        <v>45826</v>
      </c>
      <c r="D367" s="30">
        <v>239555461</v>
      </c>
      <c r="E367" s="31" t="s">
        <v>13</v>
      </c>
      <c r="F367" s="32">
        <v>120</v>
      </c>
      <c r="G367" s="32"/>
      <c r="H367" s="33">
        <f t="shared" si="5"/>
        <v>145590945.73000005</v>
      </c>
      <c r="I367" s="34"/>
      <c r="J367" s="34"/>
      <c r="K367" s="34"/>
      <c r="L367" s="34"/>
      <c r="M367" s="34"/>
      <c r="N367" s="34"/>
      <c r="O367" s="34"/>
    </row>
    <row r="368" spans="3:15" ht="27" thickBot="1">
      <c r="C368" s="29">
        <v>45826</v>
      </c>
      <c r="D368" s="30">
        <v>5280020209</v>
      </c>
      <c r="E368" s="31" t="s">
        <v>13</v>
      </c>
      <c r="F368" s="32">
        <v>1200</v>
      </c>
      <c r="G368" s="32"/>
      <c r="H368" s="33">
        <f t="shared" si="5"/>
        <v>145592145.73000005</v>
      </c>
      <c r="I368" s="34"/>
      <c r="J368" s="34"/>
      <c r="K368" s="34"/>
      <c r="L368" s="34"/>
      <c r="M368" s="34"/>
      <c r="N368" s="34"/>
      <c r="O368" s="34"/>
    </row>
    <row r="369" spans="3:17" ht="27" thickBot="1">
      <c r="C369" s="29">
        <v>45826</v>
      </c>
      <c r="D369" s="30">
        <v>5280020212</v>
      </c>
      <c r="E369" s="31" t="s">
        <v>13</v>
      </c>
      <c r="F369" s="32">
        <v>15250</v>
      </c>
      <c r="G369" s="32"/>
      <c r="H369" s="33">
        <f t="shared" si="5"/>
        <v>145607395.73000005</v>
      </c>
      <c r="I369" s="34"/>
      <c r="J369" s="34"/>
      <c r="K369" s="34"/>
      <c r="L369" s="34"/>
      <c r="M369" s="34"/>
      <c r="N369" s="34"/>
      <c r="O369" s="34"/>
    </row>
    <row r="370" spans="3:17" ht="27" thickBot="1">
      <c r="C370" s="29">
        <v>45826</v>
      </c>
      <c r="D370" s="30">
        <v>5280020215</v>
      </c>
      <c r="E370" s="31" t="s">
        <v>13</v>
      </c>
      <c r="F370" s="32">
        <v>40700</v>
      </c>
      <c r="G370" s="32"/>
      <c r="H370" s="33">
        <f t="shared" si="5"/>
        <v>145648095.73000005</v>
      </c>
      <c r="I370" s="34"/>
      <c r="J370" s="34"/>
      <c r="K370" s="34"/>
      <c r="L370" s="34"/>
      <c r="M370" s="34"/>
      <c r="N370" s="34"/>
      <c r="O370" s="34"/>
      <c r="P370" s="46"/>
      <c r="Q370" s="46"/>
    </row>
    <row r="371" spans="3:17" ht="27" thickBot="1">
      <c r="C371" s="29">
        <v>45826</v>
      </c>
      <c r="D371" s="30">
        <v>5280020219</v>
      </c>
      <c r="E371" s="31" t="s">
        <v>13</v>
      </c>
      <c r="F371" s="32">
        <v>3750</v>
      </c>
      <c r="G371" s="32"/>
      <c r="H371" s="33">
        <f t="shared" si="5"/>
        <v>145651845.73000005</v>
      </c>
      <c r="I371" s="34"/>
      <c r="J371" s="34"/>
      <c r="K371" s="34"/>
      <c r="L371" s="34"/>
      <c r="M371" s="34"/>
      <c r="N371" s="34"/>
      <c r="O371" s="34"/>
    </row>
    <row r="372" spans="3:17" ht="27" thickBot="1">
      <c r="C372" s="29">
        <v>45826</v>
      </c>
      <c r="D372" s="30">
        <v>5280020222</v>
      </c>
      <c r="E372" s="31" t="s">
        <v>13</v>
      </c>
      <c r="F372" s="32">
        <v>21000</v>
      </c>
      <c r="G372" s="32"/>
      <c r="H372" s="33">
        <f t="shared" si="5"/>
        <v>145672845.73000005</v>
      </c>
      <c r="I372" s="34"/>
      <c r="J372" s="34"/>
      <c r="K372" s="34"/>
      <c r="L372" s="34"/>
      <c r="M372" s="34"/>
      <c r="N372" s="34"/>
      <c r="O372" s="34"/>
    </row>
    <row r="373" spans="3:17" ht="27" thickBot="1">
      <c r="C373" s="29">
        <v>45826</v>
      </c>
      <c r="D373" s="30">
        <v>452400549798</v>
      </c>
      <c r="E373" s="31" t="s">
        <v>13</v>
      </c>
      <c r="F373" s="32">
        <v>87560</v>
      </c>
      <c r="G373" s="32"/>
      <c r="H373" s="33">
        <f t="shared" si="5"/>
        <v>145760405.73000005</v>
      </c>
      <c r="I373" s="34"/>
      <c r="J373" s="34"/>
      <c r="K373" s="34"/>
      <c r="L373" s="34"/>
      <c r="M373" s="34"/>
      <c r="N373" s="34"/>
      <c r="O373" s="34"/>
    </row>
    <row r="374" spans="3:17" ht="27" thickBot="1">
      <c r="C374" s="29">
        <v>45826</v>
      </c>
      <c r="D374" s="30">
        <v>452400546520</v>
      </c>
      <c r="E374" s="31" t="s">
        <v>13</v>
      </c>
      <c r="F374" s="32">
        <v>229700</v>
      </c>
      <c r="G374" s="32"/>
      <c r="H374" s="33">
        <f t="shared" si="5"/>
        <v>145990105.73000005</v>
      </c>
      <c r="I374" s="34"/>
      <c r="J374" s="34"/>
      <c r="K374" s="34"/>
      <c r="L374" s="34"/>
      <c r="M374" s="34"/>
      <c r="N374" s="34"/>
      <c r="O374" s="34"/>
    </row>
    <row r="375" spans="3:17" ht="27" thickBot="1">
      <c r="C375" s="29">
        <v>45826</v>
      </c>
      <c r="D375" s="30">
        <v>399229512</v>
      </c>
      <c r="E375" s="31" t="s">
        <v>13</v>
      </c>
      <c r="F375" s="32">
        <v>7000</v>
      </c>
      <c r="G375" s="32"/>
      <c r="H375" s="33">
        <f t="shared" si="5"/>
        <v>145997105.73000005</v>
      </c>
      <c r="I375" s="34"/>
      <c r="J375" s="34"/>
      <c r="K375" s="34"/>
      <c r="L375" s="34"/>
      <c r="M375" s="34"/>
      <c r="N375" s="34"/>
      <c r="O375" s="34"/>
    </row>
    <row r="376" spans="3:17" ht="27" thickBot="1">
      <c r="C376" s="29">
        <v>45826</v>
      </c>
      <c r="D376" s="30">
        <v>5530020356</v>
      </c>
      <c r="E376" s="31" t="s">
        <v>13</v>
      </c>
      <c r="F376" s="32">
        <v>50050</v>
      </c>
      <c r="G376" s="32"/>
      <c r="H376" s="33">
        <f t="shared" si="5"/>
        <v>146047155.73000005</v>
      </c>
      <c r="I376" s="34"/>
      <c r="J376" s="34"/>
      <c r="K376" s="34"/>
      <c r="L376" s="34"/>
      <c r="M376" s="34"/>
      <c r="N376" s="34"/>
      <c r="O376" s="34"/>
    </row>
    <row r="377" spans="3:17" ht="27" thickBot="1">
      <c r="C377" s="29">
        <v>45826</v>
      </c>
      <c r="D377" s="30">
        <v>5530020359</v>
      </c>
      <c r="E377" s="31" t="s">
        <v>13</v>
      </c>
      <c r="F377" s="32">
        <v>4200</v>
      </c>
      <c r="G377" s="32"/>
      <c r="H377" s="33">
        <f t="shared" si="5"/>
        <v>146051355.73000005</v>
      </c>
      <c r="I377" s="34"/>
      <c r="J377" s="34"/>
      <c r="K377" s="34"/>
      <c r="L377" s="34"/>
      <c r="M377" s="34"/>
      <c r="N377" s="34"/>
      <c r="O377" s="34"/>
    </row>
    <row r="378" spans="3:17" ht="27" thickBot="1">
      <c r="C378" s="29">
        <v>45826</v>
      </c>
      <c r="D378" s="30">
        <v>399243429</v>
      </c>
      <c r="E378" s="31" t="s">
        <v>13</v>
      </c>
      <c r="F378" s="32">
        <v>100</v>
      </c>
      <c r="G378" s="32"/>
      <c r="H378" s="33">
        <f t="shared" si="5"/>
        <v>146051455.73000005</v>
      </c>
      <c r="I378" s="34"/>
      <c r="J378" s="34"/>
      <c r="K378" s="34"/>
      <c r="L378" s="34"/>
      <c r="M378" s="34"/>
      <c r="N378" s="34"/>
      <c r="O378" s="34"/>
    </row>
    <row r="379" spans="3:17" ht="27" thickBot="1">
      <c r="C379" s="29">
        <v>45826</v>
      </c>
      <c r="D379" s="30">
        <v>399248754</v>
      </c>
      <c r="E379" s="31" t="s">
        <v>13</v>
      </c>
      <c r="F379" s="32">
        <v>15000</v>
      </c>
      <c r="G379" s="32"/>
      <c r="H379" s="33">
        <f t="shared" si="5"/>
        <v>146066455.73000005</v>
      </c>
      <c r="I379" s="34"/>
      <c r="J379" s="34"/>
      <c r="K379" s="34"/>
      <c r="L379" s="34"/>
      <c r="M379" s="34"/>
      <c r="N379" s="34"/>
      <c r="O379" s="34"/>
    </row>
    <row r="380" spans="3:17" ht="53.25" thickBot="1">
      <c r="C380" s="29">
        <v>45826</v>
      </c>
      <c r="D380" s="30">
        <v>213273</v>
      </c>
      <c r="E380" s="31" t="s">
        <v>22</v>
      </c>
      <c r="F380" s="32">
        <v>825</v>
      </c>
      <c r="G380" s="32"/>
      <c r="H380" s="33">
        <f t="shared" si="5"/>
        <v>146067280.73000005</v>
      </c>
      <c r="I380" s="34"/>
      <c r="J380" s="34"/>
      <c r="K380" s="34"/>
      <c r="L380" s="34"/>
      <c r="M380" s="34"/>
      <c r="N380" s="34"/>
      <c r="O380" s="34"/>
    </row>
    <row r="381" spans="3:17" ht="53.25" thickBot="1">
      <c r="C381" s="29">
        <v>45826</v>
      </c>
      <c r="D381" s="30">
        <v>4343</v>
      </c>
      <c r="E381" s="31" t="s">
        <v>22</v>
      </c>
      <c r="F381" s="32">
        <v>750</v>
      </c>
      <c r="G381" s="32"/>
      <c r="H381" s="33">
        <f t="shared" si="5"/>
        <v>146068030.73000005</v>
      </c>
      <c r="I381" s="34"/>
      <c r="J381" s="34"/>
      <c r="K381" s="34"/>
      <c r="L381" s="34"/>
      <c r="M381" s="34"/>
      <c r="N381" s="34"/>
      <c r="O381" s="34"/>
    </row>
    <row r="382" spans="3:17" ht="53.25" thickBot="1">
      <c r="C382" s="29">
        <v>45826</v>
      </c>
      <c r="D382" s="30">
        <v>141415</v>
      </c>
      <c r="E382" s="31" t="s">
        <v>22</v>
      </c>
      <c r="F382" s="32">
        <v>750</v>
      </c>
      <c r="G382" s="32"/>
      <c r="H382" s="33">
        <f t="shared" si="5"/>
        <v>146068780.73000005</v>
      </c>
      <c r="I382" s="34"/>
      <c r="J382" s="34"/>
      <c r="K382" s="34"/>
      <c r="L382" s="34"/>
      <c r="M382" s="34"/>
      <c r="N382" s="34"/>
      <c r="O382" s="34"/>
    </row>
    <row r="383" spans="3:17" ht="27" thickBot="1">
      <c r="C383" s="29">
        <v>45828</v>
      </c>
      <c r="D383" s="30" t="s">
        <v>133</v>
      </c>
      <c r="E383" s="31" t="s">
        <v>44</v>
      </c>
      <c r="F383" s="32"/>
      <c r="G383" s="32">
        <v>44749.73</v>
      </c>
      <c r="H383" s="33">
        <f t="shared" si="5"/>
        <v>146024031.00000006</v>
      </c>
      <c r="I383" s="34"/>
      <c r="J383" s="34"/>
      <c r="K383" s="34"/>
      <c r="L383" s="34"/>
      <c r="M383" s="34"/>
      <c r="N383" s="34"/>
      <c r="O383" s="34"/>
    </row>
    <row r="384" spans="3:17" ht="79.5" thickBot="1">
      <c r="C384" s="29">
        <v>45828</v>
      </c>
      <c r="D384" s="30" t="s">
        <v>134</v>
      </c>
      <c r="E384" s="31" t="s">
        <v>135</v>
      </c>
      <c r="F384" s="32"/>
      <c r="G384" s="32">
        <v>44437.21</v>
      </c>
      <c r="H384" s="33">
        <f t="shared" si="5"/>
        <v>145979593.79000005</v>
      </c>
      <c r="I384" s="34"/>
      <c r="J384" s="34"/>
      <c r="K384" s="34"/>
      <c r="L384" s="34"/>
      <c r="M384" s="34"/>
      <c r="N384" s="34"/>
      <c r="O384" s="34"/>
    </row>
    <row r="385" spans="3:15" ht="53.25" thickBot="1">
      <c r="C385" s="29">
        <v>45828</v>
      </c>
      <c r="D385" s="30" t="s">
        <v>133</v>
      </c>
      <c r="E385" s="31" t="s">
        <v>45</v>
      </c>
      <c r="F385" s="32"/>
      <c r="G385" s="32">
        <v>5250.27</v>
      </c>
      <c r="H385" s="33">
        <f t="shared" si="5"/>
        <v>145974343.52000004</v>
      </c>
      <c r="I385" s="34"/>
      <c r="J385" s="34"/>
      <c r="K385" s="34"/>
      <c r="L385" s="34"/>
      <c r="M385" s="34"/>
      <c r="N385" s="34"/>
      <c r="O385" s="34"/>
    </row>
    <row r="386" spans="3:15" ht="53.25" thickBot="1">
      <c r="C386" s="29">
        <v>45828</v>
      </c>
      <c r="D386" s="30" t="s">
        <v>136</v>
      </c>
      <c r="E386" s="31" t="s">
        <v>137</v>
      </c>
      <c r="F386" s="32"/>
      <c r="G386" s="32">
        <v>23981.54</v>
      </c>
      <c r="H386" s="33">
        <f t="shared" si="5"/>
        <v>145950361.98000005</v>
      </c>
      <c r="I386" s="34"/>
      <c r="J386" s="34"/>
      <c r="K386" s="34"/>
      <c r="L386" s="34"/>
      <c r="M386" s="34"/>
      <c r="N386" s="34"/>
      <c r="O386" s="34"/>
    </row>
    <row r="387" spans="3:15" ht="105.75" thickBot="1">
      <c r="C387" s="29">
        <v>45828</v>
      </c>
      <c r="D387" s="30" t="s">
        <v>138</v>
      </c>
      <c r="E387" s="31" t="s">
        <v>139</v>
      </c>
      <c r="F387" s="32"/>
      <c r="G387" s="32">
        <v>293228.64</v>
      </c>
      <c r="H387" s="33">
        <f t="shared" si="5"/>
        <v>145657133.34000006</v>
      </c>
      <c r="I387" s="34"/>
      <c r="J387" s="34"/>
      <c r="K387" s="34"/>
      <c r="L387" s="34"/>
      <c r="M387" s="34"/>
      <c r="N387" s="34"/>
      <c r="O387" s="34"/>
    </row>
    <row r="388" spans="3:15" ht="105.75" thickBot="1">
      <c r="C388" s="29">
        <v>45828</v>
      </c>
      <c r="D388" s="30" t="s">
        <v>138</v>
      </c>
      <c r="E388" s="31" t="s">
        <v>140</v>
      </c>
      <c r="F388" s="32"/>
      <c r="G388" s="32">
        <v>91226.69</v>
      </c>
      <c r="H388" s="33">
        <f t="shared" si="5"/>
        <v>145565906.65000007</v>
      </c>
      <c r="I388" s="34"/>
      <c r="J388" s="34"/>
      <c r="K388" s="34"/>
      <c r="L388" s="34"/>
      <c r="M388" s="34"/>
      <c r="N388" s="34"/>
      <c r="O388" s="34"/>
    </row>
    <row r="389" spans="3:15" ht="79.5" thickBot="1">
      <c r="C389" s="29">
        <v>45828</v>
      </c>
      <c r="D389" s="30" t="s">
        <v>141</v>
      </c>
      <c r="E389" s="31" t="s">
        <v>142</v>
      </c>
      <c r="F389" s="32"/>
      <c r="G389" s="32">
        <v>30332.84</v>
      </c>
      <c r="H389" s="33">
        <f t="shared" si="5"/>
        <v>145535573.81000006</v>
      </c>
      <c r="I389" s="34"/>
      <c r="J389" s="34"/>
      <c r="K389" s="34"/>
      <c r="L389" s="34"/>
      <c r="M389" s="34"/>
      <c r="N389" s="34"/>
      <c r="O389" s="34"/>
    </row>
    <row r="390" spans="3:15" ht="79.5" thickBot="1">
      <c r="C390" s="29">
        <v>45828</v>
      </c>
      <c r="D390" s="30" t="s">
        <v>141</v>
      </c>
      <c r="E390" s="31" t="s">
        <v>143</v>
      </c>
      <c r="F390" s="32"/>
      <c r="G390" s="32">
        <v>1342.16</v>
      </c>
      <c r="H390" s="33">
        <f t="shared" si="5"/>
        <v>145534231.65000007</v>
      </c>
      <c r="I390" s="34"/>
      <c r="J390" s="34"/>
      <c r="K390" s="34"/>
      <c r="L390" s="34"/>
      <c r="M390" s="34"/>
      <c r="N390" s="34"/>
      <c r="O390" s="34"/>
    </row>
    <row r="391" spans="3:15" ht="53.25" thickBot="1">
      <c r="C391" s="29">
        <v>45828</v>
      </c>
      <c r="D391" s="30" t="s">
        <v>144</v>
      </c>
      <c r="E391" s="31" t="s">
        <v>145</v>
      </c>
      <c r="F391" s="32"/>
      <c r="G391" s="32">
        <v>294595.18</v>
      </c>
      <c r="H391" s="33">
        <f t="shared" si="5"/>
        <v>145239636.47000006</v>
      </c>
      <c r="I391" s="34"/>
      <c r="J391" s="34"/>
      <c r="K391" s="34"/>
      <c r="L391" s="34"/>
      <c r="M391" s="34"/>
      <c r="N391" s="34"/>
      <c r="O391" s="34"/>
    </row>
    <row r="392" spans="3:15" ht="79.5" thickBot="1">
      <c r="C392" s="29">
        <v>45828</v>
      </c>
      <c r="D392" s="30" t="s">
        <v>146</v>
      </c>
      <c r="E392" s="31" t="s">
        <v>147</v>
      </c>
      <c r="F392" s="32"/>
      <c r="G392" s="32">
        <v>118800</v>
      </c>
      <c r="H392" s="33">
        <f t="shared" si="5"/>
        <v>145120836.47000006</v>
      </c>
      <c r="I392" s="34"/>
      <c r="J392" s="34"/>
      <c r="K392" s="34"/>
      <c r="L392" s="34"/>
      <c r="M392" s="34"/>
      <c r="N392" s="34"/>
      <c r="O392" s="34"/>
    </row>
    <row r="393" spans="3:15" ht="79.5" thickBot="1">
      <c r="C393" s="29">
        <v>45828</v>
      </c>
      <c r="D393" s="30" t="s">
        <v>146</v>
      </c>
      <c r="E393" s="31" t="s">
        <v>148</v>
      </c>
      <c r="F393" s="32"/>
      <c r="G393" s="32">
        <v>36960</v>
      </c>
      <c r="H393" s="33">
        <f t="shared" si="5"/>
        <v>145083876.47000006</v>
      </c>
      <c r="I393" s="34"/>
      <c r="J393" s="34"/>
      <c r="K393" s="34"/>
      <c r="L393" s="34"/>
      <c r="M393" s="34"/>
      <c r="N393" s="34"/>
      <c r="O393" s="34"/>
    </row>
    <row r="394" spans="3:15" ht="105.75" thickBot="1">
      <c r="C394" s="29">
        <v>45828</v>
      </c>
      <c r="D394" s="30" t="s">
        <v>149</v>
      </c>
      <c r="E394" s="31" t="s">
        <v>150</v>
      </c>
      <c r="F394" s="32"/>
      <c r="G394" s="32">
        <v>237203.95</v>
      </c>
      <c r="H394" s="33">
        <f t="shared" si="5"/>
        <v>144846672.52000007</v>
      </c>
      <c r="I394" s="34"/>
      <c r="J394" s="34"/>
      <c r="K394" s="34"/>
      <c r="L394" s="34"/>
      <c r="M394" s="34"/>
      <c r="N394" s="34"/>
      <c r="O394" s="34"/>
    </row>
    <row r="395" spans="3:15" ht="105.75" thickBot="1">
      <c r="C395" s="29">
        <v>45828</v>
      </c>
      <c r="D395" s="30" t="s">
        <v>149</v>
      </c>
      <c r="E395" s="31" t="s">
        <v>151</v>
      </c>
      <c r="F395" s="32"/>
      <c r="G395" s="32">
        <v>10495.75</v>
      </c>
      <c r="H395" s="33">
        <f t="shared" si="5"/>
        <v>144836176.77000007</v>
      </c>
      <c r="I395" s="34"/>
      <c r="J395" s="34"/>
      <c r="K395" s="34"/>
      <c r="L395" s="34"/>
      <c r="M395" s="34"/>
      <c r="N395" s="34"/>
      <c r="O395" s="34"/>
    </row>
    <row r="396" spans="3:15" ht="53.25" thickBot="1">
      <c r="C396" s="29">
        <v>45828</v>
      </c>
      <c r="D396" s="30" t="s">
        <v>152</v>
      </c>
      <c r="E396" s="31" t="s">
        <v>153</v>
      </c>
      <c r="F396" s="32"/>
      <c r="G396" s="32">
        <v>54000</v>
      </c>
      <c r="H396" s="33">
        <f t="shared" si="5"/>
        <v>144782176.77000007</v>
      </c>
      <c r="I396" s="34"/>
      <c r="J396" s="34"/>
      <c r="K396" s="34"/>
      <c r="L396" s="34"/>
      <c r="M396" s="34"/>
      <c r="N396" s="34"/>
      <c r="O396" s="34"/>
    </row>
    <row r="397" spans="3:15" ht="79.5" thickBot="1">
      <c r="C397" s="29">
        <v>45828</v>
      </c>
      <c r="D397" s="30" t="s">
        <v>152</v>
      </c>
      <c r="E397" s="31" t="s">
        <v>154</v>
      </c>
      <c r="F397" s="32"/>
      <c r="G397" s="32">
        <v>16800</v>
      </c>
      <c r="H397" s="33">
        <f t="shared" si="5"/>
        <v>144765376.77000007</v>
      </c>
      <c r="I397" s="34"/>
      <c r="J397" s="34"/>
      <c r="K397" s="34"/>
      <c r="L397" s="34"/>
      <c r="M397" s="34"/>
      <c r="N397" s="34"/>
      <c r="O397" s="34"/>
    </row>
    <row r="398" spans="3:15" ht="79.5" thickBot="1">
      <c r="C398" s="29">
        <v>45828</v>
      </c>
      <c r="D398" s="30" t="s">
        <v>155</v>
      </c>
      <c r="E398" s="31" t="s">
        <v>156</v>
      </c>
      <c r="F398" s="32"/>
      <c r="G398" s="32">
        <v>69272.88</v>
      </c>
      <c r="H398" s="33">
        <f t="shared" si="5"/>
        <v>144696103.89000008</v>
      </c>
      <c r="I398" s="34"/>
      <c r="J398" s="34"/>
      <c r="K398" s="34"/>
      <c r="L398" s="34"/>
      <c r="M398" s="34"/>
      <c r="N398" s="34"/>
      <c r="O398" s="34"/>
    </row>
    <row r="399" spans="3:15" ht="79.5" thickBot="1">
      <c r="C399" s="29">
        <v>45828</v>
      </c>
      <c r="D399" s="30" t="s">
        <v>155</v>
      </c>
      <c r="E399" s="31" t="s">
        <v>156</v>
      </c>
      <c r="F399" s="32"/>
      <c r="G399" s="32">
        <v>6695.52</v>
      </c>
      <c r="H399" s="33">
        <f t="shared" ref="H399:H462" si="6">+H398+F399-G399</f>
        <v>144689408.37000006</v>
      </c>
      <c r="I399" s="34"/>
      <c r="J399" s="34"/>
      <c r="K399" s="34"/>
      <c r="L399" s="34"/>
      <c r="M399" s="34"/>
      <c r="N399" s="34"/>
      <c r="O399" s="34"/>
    </row>
    <row r="400" spans="3:15" ht="27" thickBot="1">
      <c r="C400" s="29">
        <v>45828</v>
      </c>
      <c r="D400" s="30" t="s">
        <v>157</v>
      </c>
      <c r="E400" s="31" t="s">
        <v>158</v>
      </c>
      <c r="F400" s="32"/>
      <c r="G400" s="32">
        <v>45000</v>
      </c>
      <c r="H400" s="33">
        <f t="shared" si="6"/>
        <v>144644408.37000006</v>
      </c>
      <c r="I400" s="34"/>
      <c r="J400" s="34"/>
      <c r="K400" s="34"/>
      <c r="L400" s="34"/>
      <c r="M400" s="34"/>
      <c r="N400" s="34"/>
      <c r="O400" s="34"/>
    </row>
    <row r="401" spans="3:15" ht="27" thickBot="1">
      <c r="C401" s="29">
        <v>45828</v>
      </c>
      <c r="D401" s="30" t="s">
        <v>157</v>
      </c>
      <c r="E401" s="31" t="s">
        <v>159</v>
      </c>
      <c r="F401" s="32"/>
      <c r="G401" s="32">
        <v>15000</v>
      </c>
      <c r="H401" s="33">
        <f t="shared" si="6"/>
        <v>144629408.37000006</v>
      </c>
      <c r="I401" s="34"/>
      <c r="J401" s="34"/>
      <c r="K401" s="34"/>
      <c r="L401" s="34"/>
      <c r="M401" s="34"/>
      <c r="N401" s="34"/>
      <c r="O401" s="34"/>
    </row>
    <row r="402" spans="3:15" ht="79.5" thickBot="1">
      <c r="C402" s="29">
        <v>45828</v>
      </c>
      <c r="D402" s="30" t="s">
        <v>160</v>
      </c>
      <c r="E402" s="31" t="s">
        <v>161</v>
      </c>
      <c r="F402" s="32"/>
      <c r="G402" s="32">
        <v>16246.46</v>
      </c>
      <c r="H402" s="33">
        <f t="shared" si="6"/>
        <v>144613161.91000006</v>
      </c>
      <c r="I402" s="34"/>
      <c r="J402" s="34"/>
      <c r="K402" s="34"/>
      <c r="L402" s="34"/>
      <c r="M402" s="34"/>
      <c r="N402" s="34"/>
      <c r="O402" s="34"/>
    </row>
    <row r="403" spans="3:15" ht="79.5" thickBot="1">
      <c r="C403" s="29">
        <v>45828</v>
      </c>
      <c r="D403" s="30" t="s">
        <v>160</v>
      </c>
      <c r="E403" s="31" t="s">
        <v>162</v>
      </c>
      <c r="F403" s="32"/>
      <c r="G403" s="32">
        <v>718.87</v>
      </c>
      <c r="H403" s="33">
        <f t="shared" si="6"/>
        <v>144612443.04000005</v>
      </c>
      <c r="I403" s="34"/>
      <c r="J403" s="34"/>
      <c r="K403" s="34"/>
      <c r="L403" s="34"/>
      <c r="M403" s="34"/>
      <c r="N403" s="34"/>
      <c r="O403" s="34"/>
    </row>
    <row r="404" spans="3:15" ht="27" thickBot="1">
      <c r="C404" s="29">
        <v>45828</v>
      </c>
      <c r="D404" s="30" t="s">
        <v>163</v>
      </c>
      <c r="E404" s="31" t="s">
        <v>164</v>
      </c>
      <c r="F404" s="32"/>
      <c r="G404" s="32">
        <v>4738015.7300000004</v>
      </c>
      <c r="H404" s="33">
        <f t="shared" si="6"/>
        <v>139874427.31000006</v>
      </c>
      <c r="I404" s="34"/>
      <c r="J404" s="34"/>
      <c r="K404" s="34"/>
      <c r="L404" s="34"/>
      <c r="M404" s="34"/>
      <c r="N404" s="34"/>
      <c r="O404" s="34"/>
    </row>
    <row r="405" spans="3:15" ht="27" thickBot="1">
      <c r="C405" s="29">
        <v>45828</v>
      </c>
      <c r="D405" s="30" t="s">
        <v>165</v>
      </c>
      <c r="E405" s="31" t="s">
        <v>166</v>
      </c>
      <c r="F405" s="32"/>
      <c r="G405" s="32">
        <v>34633.51</v>
      </c>
      <c r="H405" s="33">
        <f t="shared" si="6"/>
        <v>139839793.80000007</v>
      </c>
      <c r="I405" s="34"/>
      <c r="J405" s="34"/>
      <c r="K405" s="34"/>
      <c r="L405" s="34"/>
      <c r="M405" s="34"/>
      <c r="N405" s="34"/>
      <c r="O405" s="34"/>
    </row>
    <row r="406" spans="3:15" ht="27" thickBot="1">
      <c r="C406" s="29">
        <v>45828</v>
      </c>
      <c r="D406" s="30" t="s">
        <v>165</v>
      </c>
      <c r="E406" s="31" t="s">
        <v>167</v>
      </c>
      <c r="F406" s="32"/>
      <c r="G406" s="32">
        <v>3731.26</v>
      </c>
      <c r="H406" s="33">
        <f t="shared" si="6"/>
        <v>139836062.54000008</v>
      </c>
      <c r="I406" s="34"/>
      <c r="J406" s="34"/>
      <c r="K406" s="34"/>
      <c r="L406" s="34"/>
      <c r="M406" s="34"/>
      <c r="N406" s="34"/>
      <c r="O406" s="34"/>
    </row>
    <row r="407" spans="3:15" ht="27" thickBot="1">
      <c r="C407" s="29">
        <v>45828</v>
      </c>
      <c r="D407" s="30" t="s">
        <v>163</v>
      </c>
      <c r="E407" s="31" t="s">
        <v>168</v>
      </c>
      <c r="F407" s="32"/>
      <c r="G407" s="32">
        <v>640411.43999999994</v>
      </c>
      <c r="H407" s="33">
        <f t="shared" si="6"/>
        <v>139195651.10000008</v>
      </c>
      <c r="I407" s="34"/>
      <c r="J407" s="34"/>
      <c r="K407" s="34"/>
      <c r="L407" s="34"/>
      <c r="M407" s="34"/>
      <c r="N407" s="34"/>
      <c r="O407" s="34"/>
    </row>
    <row r="408" spans="3:15" ht="27" thickBot="1">
      <c r="C408" s="29">
        <v>45828</v>
      </c>
      <c r="D408" s="30" t="s">
        <v>169</v>
      </c>
      <c r="E408" s="31" t="s">
        <v>170</v>
      </c>
      <c r="F408" s="32"/>
      <c r="G408" s="32">
        <v>813638.71</v>
      </c>
      <c r="H408" s="33">
        <f t="shared" si="6"/>
        <v>138382012.39000008</v>
      </c>
      <c r="I408" s="34"/>
      <c r="J408" s="34"/>
      <c r="K408" s="34"/>
      <c r="L408" s="34"/>
      <c r="M408" s="34"/>
      <c r="N408" s="34"/>
      <c r="O408" s="34"/>
    </row>
    <row r="409" spans="3:15" ht="27" thickBot="1">
      <c r="C409" s="29">
        <v>45828</v>
      </c>
      <c r="D409" s="30" t="s">
        <v>171</v>
      </c>
      <c r="E409" s="31" t="s">
        <v>172</v>
      </c>
      <c r="F409" s="32"/>
      <c r="G409" s="32">
        <v>1970048.6</v>
      </c>
      <c r="H409" s="33">
        <f t="shared" si="6"/>
        <v>136411963.79000008</v>
      </c>
      <c r="I409" s="34"/>
      <c r="J409" s="34"/>
      <c r="K409" s="34"/>
      <c r="L409" s="34"/>
      <c r="M409" s="34"/>
      <c r="N409" s="34"/>
      <c r="O409" s="34"/>
    </row>
    <row r="410" spans="3:15" ht="27" thickBot="1">
      <c r="C410" s="29">
        <v>45828</v>
      </c>
      <c r="D410" s="30" t="s">
        <v>171</v>
      </c>
      <c r="E410" s="31" t="s">
        <v>173</v>
      </c>
      <c r="F410" s="32"/>
      <c r="G410" s="32">
        <v>313156.34000000003</v>
      </c>
      <c r="H410" s="33">
        <f t="shared" si="6"/>
        <v>136098807.45000008</v>
      </c>
      <c r="I410" s="34"/>
      <c r="J410" s="34"/>
      <c r="K410" s="34"/>
      <c r="L410" s="34"/>
      <c r="M410" s="34"/>
      <c r="N410" s="34"/>
      <c r="O410" s="34"/>
    </row>
    <row r="411" spans="3:15" ht="27" thickBot="1">
      <c r="C411" s="29">
        <v>45828</v>
      </c>
      <c r="D411" s="30" t="s">
        <v>169</v>
      </c>
      <c r="E411" s="31" t="s">
        <v>174</v>
      </c>
      <c r="F411" s="32"/>
      <c r="G411" s="32">
        <v>43361.29</v>
      </c>
      <c r="H411" s="33">
        <f t="shared" si="6"/>
        <v>136055446.16000009</v>
      </c>
      <c r="I411" s="34"/>
      <c r="J411" s="34"/>
      <c r="K411" s="34"/>
      <c r="L411" s="34"/>
      <c r="M411" s="34"/>
      <c r="N411" s="34"/>
      <c r="O411" s="34"/>
    </row>
    <row r="412" spans="3:15" ht="27" thickBot="1">
      <c r="C412" s="29">
        <v>45828</v>
      </c>
      <c r="D412" s="30" t="s">
        <v>175</v>
      </c>
      <c r="E412" s="31" t="s">
        <v>176</v>
      </c>
      <c r="F412" s="32"/>
      <c r="G412" s="32">
        <v>253432.22</v>
      </c>
      <c r="H412" s="33">
        <f t="shared" si="6"/>
        <v>135802013.94000009</v>
      </c>
      <c r="I412" s="34"/>
      <c r="J412" s="34"/>
      <c r="K412" s="34"/>
      <c r="L412" s="34"/>
      <c r="M412" s="34"/>
      <c r="N412" s="34"/>
      <c r="O412" s="34"/>
    </row>
    <row r="413" spans="3:15" ht="27" thickBot="1">
      <c r="C413" s="29">
        <v>45828</v>
      </c>
      <c r="D413" s="30" t="s">
        <v>175</v>
      </c>
      <c r="E413" s="31" t="s">
        <v>177</v>
      </c>
      <c r="F413" s="32"/>
      <c r="G413" s="32">
        <v>64906.18</v>
      </c>
      <c r="H413" s="33">
        <f t="shared" si="6"/>
        <v>135737107.76000008</v>
      </c>
      <c r="I413" s="34"/>
      <c r="J413" s="34"/>
      <c r="K413" s="34"/>
      <c r="L413" s="34"/>
      <c r="M413" s="34"/>
      <c r="N413" s="34"/>
      <c r="O413" s="34"/>
    </row>
    <row r="414" spans="3:15" ht="27" thickBot="1">
      <c r="C414" s="29">
        <v>45828</v>
      </c>
      <c r="D414" s="30" t="s">
        <v>178</v>
      </c>
      <c r="E414" s="31" t="s">
        <v>179</v>
      </c>
      <c r="F414" s="32"/>
      <c r="G414" s="32">
        <v>10260901.91</v>
      </c>
      <c r="H414" s="33">
        <f t="shared" si="6"/>
        <v>125476205.85000008</v>
      </c>
      <c r="I414" s="34"/>
      <c r="J414" s="34"/>
      <c r="K414" s="34"/>
      <c r="L414" s="34"/>
      <c r="M414" s="34"/>
      <c r="N414" s="34"/>
      <c r="O414" s="34"/>
    </row>
    <row r="415" spans="3:15" ht="27" thickBot="1">
      <c r="C415" s="29">
        <v>45828</v>
      </c>
      <c r="D415" s="30" t="s">
        <v>178</v>
      </c>
      <c r="E415" s="31" t="s">
        <v>180</v>
      </c>
      <c r="F415" s="32"/>
      <c r="G415" s="32">
        <v>1604556.32</v>
      </c>
      <c r="H415" s="33">
        <f t="shared" si="6"/>
        <v>123871649.53000009</v>
      </c>
      <c r="I415" s="34"/>
      <c r="J415" s="34"/>
      <c r="K415" s="34"/>
      <c r="L415" s="34"/>
      <c r="M415" s="34"/>
      <c r="N415" s="34"/>
      <c r="O415" s="34"/>
    </row>
    <row r="416" spans="3:15" ht="27" thickBot="1">
      <c r="C416" s="29">
        <v>45828</v>
      </c>
      <c r="D416" s="30" t="s">
        <v>181</v>
      </c>
      <c r="E416" s="31" t="s">
        <v>25</v>
      </c>
      <c r="F416" s="32">
        <v>503956.2</v>
      </c>
      <c r="G416" s="32"/>
      <c r="H416" s="33">
        <f t="shared" si="6"/>
        <v>124375605.73000009</v>
      </c>
      <c r="I416" s="34"/>
      <c r="J416" s="34"/>
      <c r="K416" s="34"/>
      <c r="L416" s="34"/>
      <c r="M416" s="34"/>
      <c r="N416" s="34"/>
      <c r="O416" s="34"/>
    </row>
    <row r="417" spans="3:15" ht="27" thickBot="1">
      <c r="C417" s="29">
        <v>45828</v>
      </c>
      <c r="D417" s="30">
        <v>452400470186</v>
      </c>
      <c r="E417" s="31" t="s">
        <v>13</v>
      </c>
      <c r="F417" s="32">
        <v>30846</v>
      </c>
      <c r="G417" s="32"/>
      <c r="H417" s="33">
        <f t="shared" si="6"/>
        <v>124406451.73000009</v>
      </c>
      <c r="I417" s="34"/>
      <c r="J417" s="34"/>
      <c r="K417" s="34"/>
      <c r="L417" s="34"/>
      <c r="M417" s="34"/>
      <c r="N417" s="34"/>
      <c r="O417" s="34"/>
    </row>
    <row r="418" spans="3:15" ht="27" thickBot="1">
      <c r="C418" s="29">
        <v>45828</v>
      </c>
      <c r="D418" s="30">
        <v>452400546241</v>
      </c>
      <c r="E418" s="31" t="s">
        <v>13</v>
      </c>
      <c r="F418" s="32">
        <v>108600</v>
      </c>
      <c r="G418" s="32"/>
      <c r="H418" s="33">
        <f t="shared" si="6"/>
        <v>124515051.73000009</v>
      </c>
      <c r="I418" s="34"/>
      <c r="J418" s="34"/>
      <c r="K418" s="34"/>
      <c r="L418" s="34"/>
      <c r="M418" s="34"/>
      <c r="N418" s="34"/>
      <c r="O418" s="34"/>
    </row>
    <row r="419" spans="3:15" ht="27" thickBot="1">
      <c r="C419" s="29">
        <v>45828</v>
      </c>
      <c r="D419" s="30">
        <v>452400547327</v>
      </c>
      <c r="E419" s="31" t="s">
        <v>13</v>
      </c>
      <c r="F419" s="32">
        <v>45200</v>
      </c>
      <c r="G419" s="32"/>
      <c r="H419" s="33">
        <f t="shared" si="6"/>
        <v>124560251.73000009</v>
      </c>
      <c r="I419" s="34"/>
      <c r="J419" s="34"/>
      <c r="K419" s="34"/>
      <c r="L419" s="34"/>
      <c r="M419" s="34"/>
      <c r="N419" s="34"/>
      <c r="O419" s="34"/>
    </row>
    <row r="420" spans="3:15" ht="27" thickBot="1">
      <c r="C420" s="29">
        <v>45828</v>
      </c>
      <c r="D420" s="30">
        <v>452400547413</v>
      </c>
      <c r="E420" s="31" t="s">
        <v>13</v>
      </c>
      <c r="F420" s="32">
        <v>2100</v>
      </c>
      <c r="G420" s="32"/>
      <c r="H420" s="33">
        <f t="shared" si="6"/>
        <v>124562351.73000009</v>
      </c>
      <c r="I420" s="34"/>
      <c r="J420" s="34"/>
      <c r="K420" s="34"/>
      <c r="L420" s="34"/>
      <c r="M420" s="34"/>
      <c r="N420" s="34"/>
      <c r="O420" s="34"/>
    </row>
    <row r="421" spans="3:15" ht="27" thickBot="1">
      <c r="C421" s="29">
        <v>45828</v>
      </c>
      <c r="D421" s="30">
        <v>452400546072</v>
      </c>
      <c r="E421" s="31" t="s">
        <v>13</v>
      </c>
      <c r="F421" s="32">
        <v>16200</v>
      </c>
      <c r="G421" s="32"/>
      <c r="H421" s="33">
        <f t="shared" si="6"/>
        <v>124578551.73000009</v>
      </c>
      <c r="I421" s="34"/>
      <c r="J421" s="34"/>
      <c r="K421" s="34"/>
      <c r="L421" s="34"/>
      <c r="M421" s="34"/>
      <c r="N421" s="34"/>
      <c r="O421" s="34"/>
    </row>
    <row r="422" spans="3:15" ht="27" thickBot="1">
      <c r="C422" s="29">
        <v>45828</v>
      </c>
      <c r="D422" s="30">
        <v>452400546075</v>
      </c>
      <c r="E422" s="31" t="s">
        <v>13</v>
      </c>
      <c r="F422" s="32">
        <v>7000</v>
      </c>
      <c r="G422" s="32"/>
      <c r="H422" s="33">
        <f t="shared" si="6"/>
        <v>124585551.73000009</v>
      </c>
      <c r="I422" s="34"/>
      <c r="J422" s="34"/>
      <c r="K422" s="34"/>
      <c r="L422" s="34"/>
      <c r="M422" s="34"/>
      <c r="N422" s="34"/>
      <c r="O422" s="34"/>
    </row>
    <row r="423" spans="3:15" ht="27" thickBot="1">
      <c r="C423" s="29">
        <v>45828</v>
      </c>
      <c r="D423" s="30">
        <v>399347460</v>
      </c>
      <c r="E423" s="31" t="s">
        <v>13</v>
      </c>
      <c r="F423" s="32">
        <v>8800</v>
      </c>
      <c r="G423" s="32"/>
      <c r="H423" s="33">
        <f t="shared" si="6"/>
        <v>124594351.73000009</v>
      </c>
      <c r="I423" s="34"/>
      <c r="J423" s="34"/>
      <c r="K423" s="34"/>
      <c r="L423" s="34"/>
      <c r="M423" s="34"/>
      <c r="N423" s="34"/>
      <c r="O423" s="34"/>
    </row>
    <row r="424" spans="3:15" ht="27" thickBot="1">
      <c r="C424" s="29">
        <v>45828</v>
      </c>
      <c r="D424" s="30">
        <v>730010255</v>
      </c>
      <c r="E424" s="31" t="s">
        <v>13</v>
      </c>
      <c r="F424" s="32">
        <v>120000</v>
      </c>
      <c r="G424" s="32"/>
      <c r="H424" s="33">
        <f t="shared" si="6"/>
        <v>124714351.73000009</v>
      </c>
      <c r="I424" s="34"/>
      <c r="J424" s="34"/>
      <c r="K424" s="34"/>
      <c r="L424" s="34"/>
      <c r="M424" s="34"/>
      <c r="N424" s="34"/>
      <c r="O424" s="34"/>
    </row>
    <row r="425" spans="3:15" ht="27" thickBot="1">
      <c r="C425" s="29">
        <v>45828</v>
      </c>
      <c r="D425" s="30">
        <v>239567076</v>
      </c>
      <c r="E425" s="31" t="s">
        <v>13</v>
      </c>
      <c r="F425" s="32">
        <v>180</v>
      </c>
      <c r="G425" s="32"/>
      <c r="H425" s="33">
        <f t="shared" si="6"/>
        <v>124714531.73000009</v>
      </c>
      <c r="I425" s="34"/>
      <c r="J425" s="34"/>
      <c r="K425" s="34"/>
      <c r="L425" s="34"/>
      <c r="M425" s="34"/>
      <c r="N425" s="34"/>
      <c r="O425" s="34"/>
    </row>
    <row r="426" spans="3:15" ht="27" thickBot="1">
      <c r="C426" s="29">
        <v>45828</v>
      </c>
      <c r="D426" s="30">
        <v>452400549066</v>
      </c>
      <c r="E426" s="31" t="s">
        <v>13</v>
      </c>
      <c r="F426" s="32">
        <v>2100</v>
      </c>
      <c r="G426" s="32"/>
      <c r="H426" s="33">
        <f t="shared" si="6"/>
        <v>124716631.73000009</v>
      </c>
      <c r="I426" s="34"/>
      <c r="J426" s="34"/>
      <c r="K426" s="34"/>
      <c r="L426" s="34"/>
      <c r="M426" s="34"/>
      <c r="N426" s="34"/>
      <c r="O426" s="34"/>
    </row>
    <row r="427" spans="3:15" ht="27" thickBot="1">
      <c r="C427" s="29">
        <v>45828</v>
      </c>
      <c r="D427" s="30">
        <v>7100130462</v>
      </c>
      <c r="E427" s="31" t="s">
        <v>13</v>
      </c>
      <c r="F427" s="32">
        <v>15000</v>
      </c>
      <c r="G427" s="32"/>
      <c r="H427" s="33">
        <f t="shared" si="6"/>
        <v>124731631.73000009</v>
      </c>
      <c r="I427" s="34"/>
      <c r="J427" s="34"/>
      <c r="K427" s="34"/>
      <c r="L427" s="34"/>
      <c r="M427" s="34"/>
      <c r="N427" s="34"/>
      <c r="O427" s="34"/>
    </row>
    <row r="428" spans="3:15" ht="27" thickBot="1">
      <c r="C428" s="29">
        <v>45828</v>
      </c>
      <c r="D428" s="30">
        <v>1900040509</v>
      </c>
      <c r="E428" s="31" t="s">
        <v>13</v>
      </c>
      <c r="F428" s="32">
        <v>8000</v>
      </c>
      <c r="G428" s="32"/>
      <c r="H428" s="33">
        <f t="shared" si="6"/>
        <v>124739631.73000009</v>
      </c>
      <c r="I428" s="34"/>
      <c r="J428" s="34"/>
      <c r="K428" s="34"/>
      <c r="L428" s="34"/>
      <c r="M428" s="34"/>
      <c r="N428" s="34"/>
      <c r="O428" s="34"/>
    </row>
    <row r="429" spans="3:15" ht="27" thickBot="1">
      <c r="C429" s="29">
        <v>45828</v>
      </c>
      <c r="D429" s="30">
        <v>5530030374</v>
      </c>
      <c r="E429" s="31" t="s">
        <v>13</v>
      </c>
      <c r="F429" s="32">
        <v>17550</v>
      </c>
      <c r="G429" s="32"/>
      <c r="H429" s="33">
        <f t="shared" si="6"/>
        <v>124757181.73000009</v>
      </c>
      <c r="I429" s="34"/>
      <c r="J429" s="34"/>
      <c r="K429" s="34"/>
      <c r="L429" s="34"/>
      <c r="M429" s="34"/>
      <c r="N429" s="34"/>
      <c r="O429" s="34"/>
    </row>
    <row r="430" spans="3:15" ht="27" thickBot="1">
      <c r="C430" s="29">
        <v>45828</v>
      </c>
      <c r="D430" s="30">
        <v>452400367147</v>
      </c>
      <c r="E430" s="31" t="s">
        <v>13</v>
      </c>
      <c r="F430" s="32">
        <v>3000</v>
      </c>
      <c r="G430" s="32"/>
      <c r="H430" s="33">
        <f t="shared" si="6"/>
        <v>124760181.73000009</v>
      </c>
      <c r="I430" s="34"/>
      <c r="J430" s="34"/>
      <c r="K430" s="34"/>
      <c r="L430" s="34"/>
      <c r="M430" s="34"/>
      <c r="N430" s="34"/>
      <c r="O430" s="34"/>
    </row>
    <row r="431" spans="3:15" ht="27" thickBot="1">
      <c r="C431" s="29">
        <v>45828</v>
      </c>
      <c r="D431" s="30">
        <v>5530030377</v>
      </c>
      <c r="E431" s="31" t="s">
        <v>13</v>
      </c>
      <c r="F431" s="32">
        <v>4900</v>
      </c>
      <c r="G431" s="32"/>
      <c r="H431" s="33">
        <f t="shared" si="6"/>
        <v>124765081.73000009</v>
      </c>
      <c r="I431" s="34"/>
      <c r="J431" s="34"/>
      <c r="K431" s="34"/>
      <c r="L431" s="34"/>
      <c r="M431" s="34"/>
      <c r="N431" s="34"/>
      <c r="O431" s="34"/>
    </row>
    <row r="432" spans="3:15" ht="27" thickBot="1">
      <c r="C432" s="29">
        <v>45828</v>
      </c>
      <c r="D432" s="30">
        <v>5530030380</v>
      </c>
      <c r="E432" s="31" t="s">
        <v>13</v>
      </c>
      <c r="F432" s="32">
        <v>306300</v>
      </c>
      <c r="G432" s="32"/>
      <c r="H432" s="33">
        <f t="shared" si="6"/>
        <v>125071381.73000009</v>
      </c>
      <c r="I432" s="34"/>
      <c r="J432" s="34"/>
      <c r="K432" s="34"/>
      <c r="L432" s="34"/>
      <c r="M432" s="34"/>
      <c r="N432" s="34"/>
      <c r="O432" s="34"/>
    </row>
    <row r="433" spans="3:15" ht="27" thickBot="1">
      <c r="C433" s="29">
        <v>45828</v>
      </c>
      <c r="D433" s="30">
        <v>239568564</v>
      </c>
      <c r="E433" s="31" t="s">
        <v>13</v>
      </c>
      <c r="F433" s="32">
        <v>121580.14</v>
      </c>
      <c r="G433" s="32"/>
      <c r="H433" s="33">
        <f t="shared" si="6"/>
        <v>125192961.87000009</v>
      </c>
      <c r="I433" s="34"/>
      <c r="J433" s="34"/>
      <c r="K433" s="34"/>
      <c r="L433" s="34"/>
      <c r="M433" s="34"/>
      <c r="N433" s="34"/>
      <c r="O433" s="34"/>
    </row>
    <row r="434" spans="3:15" ht="27" thickBot="1">
      <c r="C434" s="29">
        <v>45828</v>
      </c>
      <c r="D434" s="30">
        <v>83335</v>
      </c>
      <c r="E434" s="31" t="s">
        <v>122</v>
      </c>
      <c r="F434" s="32">
        <v>1125000</v>
      </c>
      <c r="G434" s="32"/>
      <c r="H434" s="33">
        <f t="shared" si="6"/>
        <v>126317961.87000009</v>
      </c>
      <c r="I434" s="34"/>
      <c r="J434" s="34"/>
      <c r="K434" s="34"/>
      <c r="L434" s="34"/>
      <c r="M434" s="34"/>
      <c r="N434" s="34"/>
      <c r="O434" s="34"/>
    </row>
    <row r="435" spans="3:15" ht="53.25" thickBot="1">
      <c r="C435" s="29">
        <v>45831</v>
      </c>
      <c r="D435" s="30" t="s">
        <v>182</v>
      </c>
      <c r="E435" s="31" t="s">
        <v>183</v>
      </c>
      <c r="F435" s="32"/>
      <c r="G435" s="32">
        <v>39709.120000000003</v>
      </c>
      <c r="H435" s="33">
        <f t="shared" si="6"/>
        <v>126278252.75000009</v>
      </c>
      <c r="I435" s="34"/>
      <c r="J435" s="34"/>
      <c r="K435" s="34"/>
      <c r="L435" s="34"/>
      <c r="M435" s="34"/>
      <c r="N435" s="34"/>
      <c r="O435" s="34"/>
    </row>
    <row r="436" spans="3:15" ht="53.25" thickBot="1">
      <c r="C436" s="29">
        <v>45831</v>
      </c>
      <c r="D436" s="30" t="s">
        <v>184</v>
      </c>
      <c r="E436" s="31" t="s">
        <v>185</v>
      </c>
      <c r="F436" s="32"/>
      <c r="G436" s="32">
        <v>3164</v>
      </c>
      <c r="H436" s="33">
        <f t="shared" si="6"/>
        <v>126275088.75000009</v>
      </c>
      <c r="I436" s="34"/>
      <c r="J436" s="34"/>
      <c r="K436" s="34"/>
      <c r="L436" s="34"/>
      <c r="M436" s="34"/>
      <c r="N436" s="34"/>
      <c r="O436" s="34"/>
    </row>
    <row r="437" spans="3:15" ht="53.25" thickBot="1">
      <c r="C437" s="29">
        <v>45831</v>
      </c>
      <c r="D437" s="30" t="s">
        <v>184</v>
      </c>
      <c r="E437" s="31" t="s">
        <v>186</v>
      </c>
      <c r="F437" s="32"/>
      <c r="G437" s="32">
        <v>140</v>
      </c>
      <c r="H437" s="33">
        <f t="shared" si="6"/>
        <v>126274948.75000009</v>
      </c>
      <c r="I437" s="34"/>
      <c r="J437" s="34"/>
      <c r="K437" s="34"/>
      <c r="L437" s="34"/>
      <c r="M437" s="34"/>
      <c r="N437" s="34"/>
      <c r="O437" s="34"/>
    </row>
    <row r="438" spans="3:15" ht="53.25" thickBot="1">
      <c r="C438" s="29">
        <v>45831</v>
      </c>
      <c r="D438" s="30" t="s">
        <v>187</v>
      </c>
      <c r="E438" s="31" t="s">
        <v>188</v>
      </c>
      <c r="F438" s="32"/>
      <c r="G438" s="32">
        <v>165550.65</v>
      </c>
      <c r="H438" s="33">
        <f t="shared" si="6"/>
        <v>126109398.10000008</v>
      </c>
      <c r="I438" s="34"/>
      <c r="J438" s="34"/>
      <c r="K438" s="34"/>
      <c r="L438" s="34"/>
      <c r="M438" s="34"/>
      <c r="N438" s="34"/>
      <c r="O438" s="34"/>
    </row>
    <row r="439" spans="3:15" ht="53.25" thickBot="1">
      <c r="C439" s="29">
        <v>45831</v>
      </c>
      <c r="D439" s="30" t="s">
        <v>187</v>
      </c>
      <c r="E439" s="31" t="s">
        <v>189</v>
      </c>
      <c r="F439" s="32"/>
      <c r="G439" s="32">
        <v>7325.25</v>
      </c>
      <c r="H439" s="33">
        <f t="shared" si="6"/>
        <v>126102072.85000008</v>
      </c>
      <c r="I439" s="34"/>
      <c r="J439" s="34"/>
      <c r="K439" s="34"/>
      <c r="L439" s="34"/>
      <c r="M439" s="34"/>
      <c r="N439" s="34"/>
      <c r="O439" s="34"/>
    </row>
    <row r="440" spans="3:15" ht="53.25" thickBot="1">
      <c r="C440" s="29">
        <v>45831</v>
      </c>
      <c r="D440" s="30" t="s">
        <v>190</v>
      </c>
      <c r="E440" s="31" t="s">
        <v>191</v>
      </c>
      <c r="F440" s="32"/>
      <c r="G440" s="32">
        <v>1719864.99</v>
      </c>
      <c r="H440" s="33">
        <f t="shared" si="6"/>
        <v>124382207.86000009</v>
      </c>
      <c r="I440" s="34"/>
      <c r="J440" s="34"/>
      <c r="K440" s="34"/>
      <c r="L440" s="34"/>
      <c r="M440" s="34"/>
      <c r="N440" s="34"/>
      <c r="O440" s="34"/>
    </row>
    <row r="441" spans="3:15" ht="27" thickBot="1">
      <c r="C441" s="29">
        <v>45831</v>
      </c>
      <c r="D441" s="30">
        <v>546679</v>
      </c>
      <c r="E441" s="31" t="s">
        <v>192</v>
      </c>
      <c r="F441" s="32">
        <v>23518.080000000002</v>
      </c>
      <c r="G441" s="32"/>
      <c r="H441" s="33">
        <f t="shared" si="6"/>
        <v>124405725.94000009</v>
      </c>
      <c r="I441" s="34"/>
      <c r="J441" s="34"/>
      <c r="K441" s="34"/>
      <c r="L441" s="34"/>
      <c r="M441" s="34"/>
      <c r="N441" s="34"/>
      <c r="O441" s="34"/>
    </row>
    <row r="442" spans="3:15" ht="27" thickBot="1">
      <c r="C442" s="29">
        <v>45831</v>
      </c>
      <c r="D442" s="30">
        <v>452400470198</v>
      </c>
      <c r="E442" s="31" t="s">
        <v>13</v>
      </c>
      <c r="F442" s="32">
        <v>37927</v>
      </c>
      <c r="G442" s="32"/>
      <c r="H442" s="33">
        <f t="shared" si="6"/>
        <v>124443652.94000009</v>
      </c>
      <c r="I442" s="34"/>
      <c r="J442" s="34"/>
      <c r="K442" s="34"/>
      <c r="L442" s="34"/>
      <c r="M442" s="34"/>
      <c r="N442" s="34"/>
      <c r="O442" s="34"/>
    </row>
    <row r="443" spans="3:15" ht="27" thickBot="1">
      <c r="C443" s="29">
        <v>45831</v>
      </c>
      <c r="D443" s="30">
        <v>3700010161</v>
      </c>
      <c r="E443" s="31" t="s">
        <v>13</v>
      </c>
      <c r="F443" s="32">
        <v>19600</v>
      </c>
      <c r="G443" s="32"/>
      <c r="H443" s="33">
        <f t="shared" si="6"/>
        <v>124463252.94000009</v>
      </c>
      <c r="I443" s="34"/>
      <c r="J443" s="34"/>
      <c r="K443" s="34"/>
      <c r="L443" s="34"/>
      <c r="M443" s="34"/>
      <c r="N443" s="34"/>
      <c r="O443" s="34"/>
    </row>
    <row r="444" spans="3:15" ht="27" thickBot="1">
      <c r="C444" s="29">
        <v>45831</v>
      </c>
      <c r="D444" s="30">
        <v>239574866</v>
      </c>
      <c r="E444" s="31" t="s">
        <v>13</v>
      </c>
      <c r="F444" s="32">
        <v>3500</v>
      </c>
      <c r="G444" s="32"/>
      <c r="H444" s="33">
        <f t="shared" si="6"/>
        <v>124466752.94000009</v>
      </c>
      <c r="I444" s="34"/>
      <c r="J444" s="34"/>
      <c r="K444" s="34"/>
      <c r="L444" s="34"/>
      <c r="M444" s="34"/>
      <c r="N444" s="34"/>
      <c r="O444" s="34"/>
    </row>
    <row r="445" spans="3:15" ht="27" thickBot="1">
      <c r="C445" s="29">
        <v>45831</v>
      </c>
      <c r="D445" s="30">
        <v>452400366629</v>
      </c>
      <c r="E445" s="31" t="s">
        <v>13</v>
      </c>
      <c r="F445" s="32">
        <v>7700</v>
      </c>
      <c r="G445" s="32"/>
      <c r="H445" s="33">
        <f t="shared" si="6"/>
        <v>124474452.94000009</v>
      </c>
      <c r="I445" s="34"/>
      <c r="J445" s="34"/>
      <c r="K445" s="34"/>
      <c r="L445" s="34"/>
      <c r="M445" s="34"/>
      <c r="N445" s="34"/>
      <c r="O445" s="34"/>
    </row>
    <row r="446" spans="3:15" ht="27" thickBot="1">
      <c r="C446" s="29">
        <v>45831</v>
      </c>
      <c r="D446" s="30">
        <v>239576355</v>
      </c>
      <c r="E446" s="31" t="s">
        <v>13</v>
      </c>
      <c r="F446" s="32">
        <v>8000</v>
      </c>
      <c r="G446" s="32"/>
      <c r="H446" s="33">
        <f t="shared" si="6"/>
        <v>124482452.94000009</v>
      </c>
      <c r="I446" s="34"/>
      <c r="J446" s="34"/>
      <c r="K446" s="34"/>
      <c r="L446" s="34"/>
      <c r="M446" s="34"/>
      <c r="N446" s="34"/>
      <c r="O446" s="34"/>
    </row>
    <row r="447" spans="3:15" ht="27" thickBot="1">
      <c r="C447" s="29">
        <v>45831</v>
      </c>
      <c r="D447" s="30">
        <v>239584066</v>
      </c>
      <c r="E447" s="31" t="s">
        <v>13</v>
      </c>
      <c r="F447" s="32">
        <v>370400</v>
      </c>
      <c r="G447" s="32"/>
      <c r="H447" s="33">
        <f t="shared" si="6"/>
        <v>124852852.94000009</v>
      </c>
      <c r="I447" s="34"/>
      <c r="J447" s="34"/>
      <c r="K447" s="34"/>
      <c r="L447" s="34"/>
      <c r="M447" s="34"/>
      <c r="N447" s="34"/>
      <c r="O447" s="34"/>
    </row>
    <row r="448" spans="3:15" ht="27" thickBot="1">
      <c r="C448" s="29">
        <v>45831</v>
      </c>
      <c r="D448" s="30">
        <v>452400540957</v>
      </c>
      <c r="E448" s="31" t="s">
        <v>13</v>
      </c>
      <c r="F448" s="32">
        <v>800</v>
      </c>
      <c r="G448" s="32"/>
      <c r="H448" s="33">
        <f t="shared" si="6"/>
        <v>124853652.94000009</v>
      </c>
      <c r="I448" s="34"/>
      <c r="J448" s="34"/>
      <c r="K448" s="34"/>
      <c r="L448" s="34"/>
      <c r="M448" s="34"/>
      <c r="N448" s="34"/>
      <c r="O448" s="34"/>
    </row>
    <row r="449" spans="3:15" ht="27" thickBot="1">
      <c r="C449" s="29">
        <v>45831</v>
      </c>
      <c r="D449" s="30">
        <v>452400548357</v>
      </c>
      <c r="E449" s="31" t="s">
        <v>13</v>
      </c>
      <c r="F449" s="32">
        <v>4200</v>
      </c>
      <c r="G449" s="32"/>
      <c r="H449" s="33">
        <f t="shared" si="6"/>
        <v>124857852.94000009</v>
      </c>
      <c r="I449" s="34"/>
      <c r="J449" s="34"/>
      <c r="K449" s="34"/>
      <c r="L449" s="34"/>
      <c r="M449" s="34"/>
      <c r="N449" s="34"/>
      <c r="O449" s="34"/>
    </row>
    <row r="450" spans="3:15" ht="27" thickBot="1">
      <c r="C450" s="29">
        <v>45831</v>
      </c>
      <c r="D450" s="30">
        <v>452400549792</v>
      </c>
      <c r="E450" s="31" t="s">
        <v>13</v>
      </c>
      <c r="F450" s="32">
        <v>4470</v>
      </c>
      <c r="G450" s="32"/>
      <c r="H450" s="33">
        <f t="shared" si="6"/>
        <v>124862322.94000009</v>
      </c>
      <c r="I450" s="34"/>
      <c r="J450" s="34"/>
      <c r="K450" s="34"/>
      <c r="L450" s="34"/>
      <c r="M450" s="34"/>
      <c r="N450" s="34"/>
      <c r="O450" s="34"/>
    </row>
    <row r="451" spans="3:15" ht="27" thickBot="1">
      <c r="C451" s="29">
        <v>45831</v>
      </c>
      <c r="D451" s="30">
        <v>239584674</v>
      </c>
      <c r="E451" s="31" t="s">
        <v>13</v>
      </c>
      <c r="F451" s="32">
        <v>5000</v>
      </c>
      <c r="G451" s="32"/>
      <c r="H451" s="33">
        <f t="shared" si="6"/>
        <v>124867322.94000009</v>
      </c>
      <c r="I451" s="34"/>
      <c r="J451" s="34"/>
      <c r="K451" s="34"/>
      <c r="L451" s="34"/>
      <c r="M451" s="34"/>
      <c r="N451" s="34"/>
      <c r="O451" s="34"/>
    </row>
    <row r="452" spans="3:15" ht="27" thickBot="1">
      <c r="C452" s="29">
        <v>45831</v>
      </c>
      <c r="D452" s="30">
        <v>239584720</v>
      </c>
      <c r="E452" s="31" t="s">
        <v>13</v>
      </c>
      <c r="F452" s="32">
        <v>8000</v>
      </c>
      <c r="G452" s="32"/>
      <c r="H452" s="33">
        <f t="shared" si="6"/>
        <v>124875322.94000009</v>
      </c>
      <c r="I452" s="34"/>
      <c r="J452" s="34"/>
      <c r="K452" s="34"/>
      <c r="L452" s="34"/>
      <c r="M452" s="34"/>
      <c r="N452" s="34"/>
      <c r="O452" s="34"/>
    </row>
    <row r="453" spans="3:15" ht="27" thickBot="1">
      <c r="C453" s="29">
        <v>45831</v>
      </c>
      <c r="D453" s="30">
        <v>452400363658</v>
      </c>
      <c r="E453" s="31" t="s">
        <v>13</v>
      </c>
      <c r="F453" s="32">
        <v>41000</v>
      </c>
      <c r="G453" s="32"/>
      <c r="H453" s="33">
        <f t="shared" si="6"/>
        <v>124916322.94000009</v>
      </c>
      <c r="I453" s="34"/>
      <c r="J453" s="34"/>
      <c r="K453" s="34"/>
      <c r="L453" s="34"/>
      <c r="M453" s="34"/>
      <c r="N453" s="34"/>
      <c r="O453" s="34"/>
    </row>
    <row r="454" spans="3:15" ht="27" thickBot="1">
      <c r="C454" s="29">
        <v>45831</v>
      </c>
      <c r="D454" s="30">
        <v>399578434</v>
      </c>
      <c r="E454" s="31" t="s">
        <v>13</v>
      </c>
      <c r="F454" s="32">
        <v>800</v>
      </c>
      <c r="G454" s="32"/>
      <c r="H454" s="33">
        <f t="shared" si="6"/>
        <v>124917122.94000009</v>
      </c>
      <c r="I454" s="34"/>
      <c r="J454" s="34"/>
      <c r="K454" s="34"/>
      <c r="L454" s="34"/>
      <c r="M454" s="34"/>
      <c r="N454" s="34"/>
      <c r="O454" s="34"/>
    </row>
    <row r="455" spans="3:15" ht="27" thickBot="1">
      <c r="C455" s="29">
        <v>45831</v>
      </c>
      <c r="D455" s="30">
        <v>452400543903</v>
      </c>
      <c r="E455" s="31" t="s">
        <v>13</v>
      </c>
      <c r="F455" s="32">
        <v>24600</v>
      </c>
      <c r="G455" s="32"/>
      <c r="H455" s="33">
        <f t="shared" si="6"/>
        <v>124941722.94000009</v>
      </c>
      <c r="I455" s="34"/>
      <c r="J455" s="34"/>
      <c r="K455" s="34"/>
      <c r="L455" s="34"/>
      <c r="M455" s="34"/>
      <c r="N455" s="34"/>
      <c r="O455" s="34"/>
    </row>
    <row r="456" spans="3:15" ht="27" thickBot="1">
      <c r="C456" s="29">
        <v>45831</v>
      </c>
      <c r="D456" s="30">
        <v>452400544285</v>
      </c>
      <c r="E456" s="31" t="s">
        <v>13</v>
      </c>
      <c r="F456" s="32">
        <v>17500</v>
      </c>
      <c r="G456" s="32"/>
      <c r="H456" s="33">
        <f t="shared" si="6"/>
        <v>124959222.94000009</v>
      </c>
      <c r="I456" s="34"/>
      <c r="J456" s="34"/>
      <c r="K456" s="34"/>
      <c r="L456" s="34"/>
      <c r="M456" s="34"/>
      <c r="N456" s="34"/>
      <c r="O456" s="34"/>
    </row>
    <row r="457" spans="3:15" ht="27" thickBot="1">
      <c r="C457" s="29">
        <v>45831</v>
      </c>
      <c r="D457" s="30">
        <v>452400544285</v>
      </c>
      <c r="E457" s="31" t="s">
        <v>13</v>
      </c>
      <c r="F457" s="32">
        <v>17500</v>
      </c>
      <c r="G457" s="32"/>
      <c r="H457" s="33">
        <f t="shared" si="6"/>
        <v>124976722.94000009</v>
      </c>
      <c r="I457" s="34"/>
      <c r="J457" s="34"/>
      <c r="K457" s="34"/>
      <c r="L457" s="34"/>
      <c r="M457" s="34"/>
      <c r="N457" s="34"/>
      <c r="O457" s="34"/>
    </row>
    <row r="458" spans="3:15" ht="27" thickBot="1">
      <c r="C458" s="29">
        <v>45831</v>
      </c>
      <c r="D458" s="30">
        <v>452400544285</v>
      </c>
      <c r="E458" s="31" t="s">
        <v>13</v>
      </c>
      <c r="F458" s="32">
        <v>17500</v>
      </c>
      <c r="G458" s="32"/>
      <c r="H458" s="33">
        <f t="shared" si="6"/>
        <v>124994222.94000009</v>
      </c>
      <c r="I458" s="34"/>
      <c r="J458" s="34"/>
      <c r="K458" s="34"/>
      <c r="L458" s="34"/>
      <c r="M458" s="34"/>
      <c r="N458" s="34"/>
      <c r="O458" s="34"/>
    </row>
    <row r="459" spans="3:15" ht="27" thickBot="1">
      <c r="C459" s="29">
        <v>45831</v>
      </c>
      <c r="D459" s="30">
        <v>452400544285</v>
      </c>
      <c r="E459" s="31" t="s">
        <v>13</v>
      </c>
      <c r="F459" s="32">
        <v>17500</v>
      </c>
      <c r="G459" s="32"/>
      <c r="H459" s="33">
        <f t="shared" si="6"/>
        <v>125011722.94000009</v>
      </c>
      <c r="I459" s="34"/>
      <c r="J459" s="34"/>
      <c r="K459" s="34"/>
      <c r="L459" s="34"/>
      <c r="M459" s="34"/>
      <c r="N459" s="34"/>
      <c r="O459" s="34"/>
    </row>
    <row r="460" spans="3:15" ht="27" thickBot="1">
      <c r="C460" s="29">
        <v>45831</v>
      </c>
      <c r="D460" s="30">
        <v>452400544286</v>
      </c>
      <c r="E460" s="31" t="s">
        <v>13</v>
      </c>
      <c r="F460" s="32">
        <v>10000</v>
      </c>
      <c r="G460" s="32"/>
      <c r="H460" s="33">
        <f t="shared" si="6"/>
        <v>125021722.94000009</v>
      </c>
      <c r="I460" s="34"/>
      <c r="J460" s="34"/>
      <c r="K460" s="34"/>
      <c r="L460" s="34"/>
      <c r="M460" s="34"/>
      <c r="N460" s="34"/>
      <c r="O460" s="34"/>
    </row>
    <row r="461" spans="3:15" ht="27" thickBot="1">
      <c r="C461" s="29">
        <v>45831</v>
      </c>
      <c r="D461" s="30">
        <v>452400544287</v>
      </c>
      <c r="E461" s="31" t="s">
        <v>13</v>
      </c>
      <c r="F461" s="32">
        <v>10000</v>
      </c>
      <c r="G461" s="32"/>
      <c r="H461" s="33">
        <f t="shared" si="6"/>
        <v>125031722.94000009</v>
      </c>
      <c r="I461" s="34"/>
      <c r="J461" s="34"/>
      <c r="K461" s="34"/>
      <c r="L461" s="34"/>
      <c r="M461" s="34"/>
      <c r="N461" s="34"/>
      <c r="O461" s="34"/>
    </row>
    <row r="462" spans="3:15" ht="27" thickBot="1">
      <c r="C462" s="29">
        <v>45831</v>
      </c>
      <c r="D462" s="30">
        <v>452400548814</v>
      </c>
      <c r="E462" s="31" t="s">
        <v>13</v>
      </c>
      <c r="F462" s="32">
        <v>21080</v>
      </c>
      <c r="G462" s="32"/>
      <c r="H462" s="33">
        <f t="shared" si="6"/>
        <v>125052802.94000009</v>
      </c>
      <c r="I462" s="34"/>
      <c r="J462" s="34"/>
      <c r="K462" s="34"/>
      <c r="L462" s="34"/>
      <c r="M462" s="34"/>
      <c r="N462" s="34"/>
      <c r="O462" s="34"/>
    </row>
    <row r="463" spans="3:15" ht="27" thickBot="1">
      <c r="C463" s="29">
        <v>45831</v>
      </c>
      <c r="D463" s="30">
        <v>452400548823</v>
      </c>
      <c r="E463" s="31" t="s">
        <v>13</v>
      </c>
      <c r="F463" s="32">
        <v>395555</v>
      </c>
      <c r="G463" s="32"/>
      <c r="H463" s="33">
        <f t="shared" ref="H463:H526" si="7">+H462+F463-G463</f>
        <v>125448357.94000009</v>
      </c>
      <c r="I463" s="34"/>
      <c r="J463" s="34"/>
      <c r="K463" s="34"/>
      <c r="L463" s="34"/>
      <c r="M463" s="34"/>
      <c r="N463" s="34"/>
      <c r="O463" s="34"/>
    </row>
    <row r="464" spans="3:15" ht="27" thickBot="1">
      <c r="C464" s="29">
        <v>45831</v>
      </c>
      <c r="D464" s="30">
        <v>399598250</v>
      </c>
      <c r="E464" s="31" t="s">
        <v>13</v>
      </c>
      <c r="F464" s="32">
        <v>66000</v>
      </c>
      <c r="G464" s="32"/>
      <c r="H464" s="33">
        <f t="shared" si="7"/>
        <v>125514357.94000009</v>
      </c>
      <c r="I464" s="34"/>
      <c r="J464" s="34"/>
      <c r="K464" s="34"/>
      <c r="L464" s="34"/>
      <c r="M464" s="34"/>
      <c r="N464" s="34"/>
      <c r="O464" s="34"/>
    </row>
    <row r="465" spans="3:15" ht="27" thickBot="1">
      <c r="C465" s="29">
        <v>45831</v>
      </c>
      <c r="D465" s="30">
        <v>5530030409</v>
      </c>
      <c r="E465" s="31" t="s">
        <v>13</v>
      </c>
      <c r="F465" s="32">
        <v>19100</v>
      </c>
      <c r="G465" s="32"/>
      <c r="H465" s="33">
        <f t="shared" si="7"/>
        <v>125533457.94000009</v>
      </c>
      <c r="I465" s="34"/>
      <c r="J465" s="34"/>
      <c r="K465" s="34"/>
      <c r="L465" s="34"/>
      <c r="M465" s="34"/>
      <c r="N465" s="34"/>
      <c r="O465" s="34"/>
    </row>
    <row r="466" spans="3:15" ht="27" thickBot="1">
      <c r="C466" s="29">
        <v>45831</v>
      </c>
      <c r="D466" s="30">
        <v>5530030412</v>
      </c>
      <c r="E466" s="31" t="s">
        <v>13</v>
      </c>
      <c r="F466" s="32">
        <v>14000</v>
      </c>
      <c r="G466" s="32"/>
      <c r="H466" s="33">
        <f t="shared" si="7"/>
        <v>125547457.94000009</v>
      </c>
      <c r="I466" s="34"/>
      <c r="J466" s="34"/>
      <c r="K466" s="34"/>
      <c r="L466" s="34"/>
      <c r="M466" s="34"/>
      <c r="N466" s="34"/>
      <c r="O466" s="34"/>
    </row>
    <row r="467" spans="3:15" ht="27" thickBot="1">
      <c r="C467" s="29">
        <v>45831</v>
      </c>
      <c r="D467" s="30">
        <v>3220010909</v>
      </c>
      <c r="E467" s="31" t="s">
        <v>13</v>
      </c>
      <c r="F467" s="32">
        <v>6300</v>
      </c>
      <c r="G467" s="32"/>
      <c r="H467" s="33">
        <f t="shared" si="7"/>
        <v>125553757.94000009</v>
      </c>
      <c r="I467" s="34"/>
      <c r="J467" s="34"/>
      <c r="K467" s="34"/>
      <c r="L467" s="34"/>
      <c r="M467" s="34"/>
      <c r="N467" s="34"/>
      <c r="O467" s="34"/>
    </row>
    <row r="468" spans="3:15" ht="27" thickBot="1">
      <c r="C468" s="29">
        <v>45831</v>
      </c>
      <c r="D468" s="30">
        <v>2490050780</v>
      </c>
      <c r="E468" s="31" t="s">
        <v>13</v>
      </c>
      <c r="F468" s="32">
        <v>5600</v>
      </c>
      <c r="G468" s="32"/>
      <c r="H468" s="33">
        <f t="shared" si="7"/>
        <v>125559357.94000009</v>
      </c>
      <c r="I468" s="34"/>
      <c r="J468" s="34"/>
      <c r="K468" s="34"/>
      <c r="L468" s="34"/>
      <c r="M468" s="34"/>
      <c r="N468" s="34"/>
      <c r="O468" s="34"/>
    </row>
    <row r="469" spans="3:15" ht="27" thickBot="1">
      <c r="C469" s="29">
        <v>45831</v>
      </c>
      <c r="D469" s="30">
        <v>452400430008</v>
      </c>
      <c r="E469" s="31" t="s">
        <v>13</v>
      </c>
      <c r="F469" s="32">
        <v>2400</v>
      </c>
      <c r="G469" s="32"/>
      <c r="H469" s="33">
        <f t="shared" si="7"/>
        <v>125561757.94000009</v>
      </c>
      <c r="I469" s="34"/>
      <c r="J469" s="34"/>
      <c r="K469" s="34"/>
      <c r="L469" s="34"/>
      <c r="M469" s="34"/>
      <c r="N469" s="34"/>
      <c r="O469" s="34"/>
    </row>
    <row r="470" spans="3:15" ht="27" thickBot="1">
      <c r="C470" s="29">
        <v>45831</v>
      </c>
      <c r="D470" s="30">
        <v>399635843</v>
      </c>
      <c r="E470" s="31" t="s">
        <v>13</v>
      </c>
      <c r="F470" s="32">
        <v>15000</v>
      </c>
      <c r="G470" s="32"/>
      <c r="H470" s="33">
        <f t="shared" si="7"/>
        <v>125576757.94000009</v>
      </c>
      <c r="I470" s="34"/>
      <c r="J470" s="34"/>
      <c r="K470" s="34"/>
      <c r="L470" s="34"/>
      <c r="M470" s="34"/>
      <c r="N470" s="34"/>
      <c r="O470" s="34"/>
    </row>
    <row r="471" spans="3:15" ht="53.25" thickBot="1">
      <c r="C471" s="29">
        <v>45831</v>
      </c>
      <c r="D471" s="30">
        <v>6762</v>
      </c>
      <c r="E471" s="31" t="s">
        <v>22</v>
      </c>
      <c r="F471" s="32">
        <v>675</v>
      </c>
      <c r="G471" s="32"/>
      <c r="H471" s="33">
        <f t="shared" si="7"/>
        <v>125577432.94000009</v>
      </c>
      <c r="I471" s="34"/>
      <c r="J471" s="34"/>
      <c r="K471" s="34"/>
      <c r="L471" s="34"/>
      <c r="M471" s="34"/>
      <c r="N471" s="34"/>
      <c r="O471" s="34"/>
    </row>
    <row r="472" spans="3:15" ht="53.25" thickBot="1">
      <c r="C472" s="29">
        <v>45831</v>
      </c>
      <c r="D472" s="30">
        <v>653179</v>
      </c>
      <c r="E472" s="31" t="s">
        <v>22</v>
      </c>
      <c r="F472" s="32">
        <v>525</v>
      </c>
      <c r="G472" s="32"/>
      <c r="H472" s="33">
        <f t="shared" si="7"/>
        <v>125577957.94000009</v>
      </c>
      <c r="I472" s="34"/>
      <c r="J472" s="34"/>
      <c r="K472" s="34"/>
      <c r="L472" s="34"/>
      <c r="M472" s="34"/>
      <c r="N472" s="34"/>
      <c r="O472" s="34"/>
    </row>
    <row r="473" spans="3:15" ht="53.25" thickBot="1">
      <c r="C473" s="29">
        <v>45831</v>
      </c>
      <c r="D473" s="30">
        <v>698578</v>
      </c>
      <c r="E473" s="31" t="s">
        <v>22</v>
      </c>
      <c r="F473" s="32">
        <v>1350</v>
      </c>
      <c r="G473" s="32"/>
      <c r="H473" s="33">
        <f t="shared" si="7"/>
        <v>125579307.94000009</v>
      </c>
      <c r="I473" s="34"/>
      <c r="J473" s="34"/>
      <c r="K473" s="34"/>
      <c r="L473" s="34"/>
      <c r="M473" s="34"/>
      <c r="N473" s="34"/>
      <c r="O473" s="34"/>
    </row>
    <row r="474" spans="3:15" ht="27" thickBot="1">
      <c r="C474" s="29">
        <v>45832</v>
      </c>
      <c r="D474" s="30" t="s">
        <v>193</v>
      </c>
      <c r="E474" s="31" t="s">
        <v>194</v>
      </c>
      <c r="F474" s="32"/>
      <c r="G474" s="32">
        <v>10350</v>
      </c>
      <c r="H474" s="33">
        <f t="shared" si="7"/>
        <v>125568957.94000009</v>
      </c>
      <c r="I474" s="34"/>
      <c r="J474" s="34"/>
      <c r="K474" s="34"/>
      <c r="L474" s="34"/>
      <c r="M474" s="34"/>
      <c r="N474" s="34"/>
      <c r="O474" s="34"/>
    </row>
    <row r="475" spans="3:15" ht="27" thickBot="1">
      <c r="C475" s="29">
        <v>45832</v>
      </c>
      <c r="D475" s="30" t="s">
        <v>195</v>
      </c>
      <c r="E475" s="31" t="s">
        <v>194</v>
      </c>
      <c r="F475" s="32"/>
      <c r="G475" s="32">
        <v>10800</v>
      </c>
      <c r="H475" s="33">
        <f t="shared" si="7"/>
        <v>125558157.94000009</v>
      </c>
      <c r="I475" s="34"/>
      <c r="J475" s="34"/>
      <c r="K475" s="34"/>
      <c r="L475" s="34"/>
      <c r="M475" s="34"/>
      <c r="N475" s="34"/>
      <c r="O475" s="34"/>
    </row>
    <row r="476" spans="3:15" ht="27" thickBot="1">
      <c r="C476" s="29">
        <v>45832</v>
      </c>
      <c r="D476" s="30" t="s">
        <v>196</v>
      </c>
      <c r="E476" s="31" t="s">
        <v>197</v>
      </c>
      <c r="F476" s="32"/>
      <c r="G476" s="32">
        <v>16750</v>
      </c>
      <c r="H476" s="33">
        <f t="shared" si="7"/>
        <v>125541407.94000009</v>
      </c>
      <c r="I476" s="34"/>
      <c r="J476" s="34"/>
      <c r="K476" s="34"/>
      <c r="L476" s="34"/>
      <c r="M476" s="34"/>
      <c r="N476" s="34"/>
      <c r="O476" s="34"/>
    </row>
    <row r="477" spans="3:15" ht="53.25" thickBot="1">
      <c r="C477" s="29">
        <v>45832</v>
      </c>
      <c r="D477" s="30" t="s">
        <v>198</v>
      </c>
      <c r="E477" s="31" t="s">
        <v>199</v>
      </c>
      <c r="F477" s="32"/>
      <c r="G477" s="32">
        <v>15700</v>
      </c>
      <c r="H477" s="33">
        <f t="shared" si="7"/>
        <v>125525707.94000009</v>
      </c>
      <c r="I477" s="34"/>
      <c r="J477" s="34"/>
      <c r="K477" s="34"/>
      <c r="L477" s="34"/>
      <c r="M477" s="34"/>
      <c r="N477" s="34"/>
      <c r="O477" s="34"/>
    </row>
    <row r="478" spans="3:15" ht="27" thickBot="1">
      <c r="C478" s="29">
        <v>45832</v>
      </c>
      <c r="D478" s="30" t="s">
        <v>200</v>
      </c>
      <c r="E478" s="31" t="s">
        <v>201</v>
      </c>
      <c r="F478" s="32"/>
      <c r="G478" s="32">
        <v>3500</v>
      </c>
      <c r="H478" s="33">
        <f t="shared" si="7"/>
        <v>125522207.94000009</v>
      </c>
      <c r="I478" s="34"/>
      <c r="J478" s="34"/>
      <c r="K478" s="34"/>
      <c r="L478" s="34"/>
      <c r="M478" s="34"/>
      <c r="N478" s="34"/>
      <c r="O478" s="34"/>
    </row>
    <row r="479" spans="3:15" ht="27" thickBot="1">
      <c r="C479" s="29">
        <v>45832</v>
      </c>
      <c r="D479" s="30" t="s">
        <v>202</v>
      </c>
      <c r="E479" s="31" t="s">
        <v>197</v>
      </c>
      <c r="F479" s="32"/>
      <c r="G479" s="32">
        <v>13950</v>
      </c>
      <c r="H479" s="33">
        <f t="shared" si="7"/>
        <v>125508257.94000009</v>
      </c>
      <c r="I479" s="34"/>
      <c r="J479" s="34"/>
      <c r="K479" s="34"/>
      <c r="L479" s="34"/>
      <c r="M479" s="34"/>
      <c r="N479" s="34"/>
      <c r="O479" s="34"/>
    </row>
    <row r="480" spans="3:15" ht="27" thickBot="1">
      <c r="C480" s="29">
        <v>45832</v>
      </c>
      <c r="D480" s="30" t="s">
        <v>203</v>
      </c>
      <c r="E480" s="31" t="s">
        <v>25</v>
      </c>
      <c r="F480" s="32">
        <v>92000</v>
      </c>
      <c r="G480" s="32"/>
      <c r="H480" s="33">
        <f t="shared" si="7"/>
        <v>125600257.94000009</v>
      </c>
      <c r="I480" s="34"/>
      <c r="J480" s="34"/>
      <c r="K480" s="34"/>
      <c r="L480" s="34"/>
      <c r="M480" s="34"/>
      <c r="N480" s="34"/>
      <c r="O480" s="34"/>
    </row>
    <row r="481" spans="3:15" ht="27" thickBot="1">
      <c r="C481" s="29">
        <v>45832</v>
      </c>
      <c r="D481" s="30">
        <v>3010010092</v>
      </c>
      <c r="E481" s="31" t="s">
        <v>13</v>
      </c>
      <c r="F481" s="32">
        <v>5600</v>
      </c>
      <c r="G481" s="32"/>
      <c r="H481" s="33">
        <f t="shared" si="7"/>
        <v>125605857.94000009</v>
      </c>
      <c r="I481" s="34"/>
      <c r="J481" s="34"/>
      <c r="K481" s="34"/>
      <c r="L481" s="34"/>
      <c r="M481" s="34"/>
      <c r="N481" s="34"/>
      <c r="O481" s="34"/>
    </row>
    <row r="482" spans="3:15" ht="27" thickBot="1">
      <c r="C482" s="29">
        <v>45832</v>
      </c>
      <c r="D482" s="30">
        <v>3010010095</v>
      </c>
      <c r="E482" s="31" t="s">
        <v>13</v>
      </c>
      <c r="F482" s="32">
        <v>1400</v>
      </c>
      <c r="G482" s="32"/>
      <c r="H482" s="33">
        <f t="shared" si="7"/>
        <v>125607257.94000009</v>
      </c>
      <c r="I482" s="34"/>
      <c r="J482" s="34"/>
      <c r="K482" s="34"/>
      <c r="L482" s="34"/>
      <c r="M482" s="34"/>
      <c r="N482" s="34"/>
      <c r="O482" s="34"/>
    </row>
    <row r="483" spans="3:15" ht="27" thickBot="1">
      <c r="C483" s="29">
        <v>45832</v>
      </c>
      <c r="D483" s="30">
        <v>452400543633</v>
      </c>
      <c r="E483" s="31" t="s">
        <v>13</v>
      </c>
      <c r="F483" s="32">
        <v>16352</v>
      </c>
      <c r="G483" s="32"/>
      <c r="H483" s="33">
        <f t="shared" si="7"/>
        <v>125623609.94000009</v>
      </c>
      <c r="I483" s="34"/>
      <c r="J483" s="34"/>
      <c r="K483" s="34"/>
      <c r="L483" s="34"/>
      <c r="M483" s="34"/>
      <c r="N483" s="34"/>
      <c r="O483" s="34"/>
    </row>
    <row r="484" spans="3:15" ht="27" thickBot="1">
      <c r="C484" s="29">
        <v>45832</v>
      </c>
      <c r="D484" s="30">
        <v>452400543865</v>
      </c>
      <c r="E484" s="31" t="s">
        <v>13</v>
      </c>
      <c r="F484" s="32">
        <v>2800</v>
      </c>
      <c r="G484" s="32"/>
      <c r="H484" s="33">
        <f t="shared" si="7"/>
        <v>125626409.94000009</v>
      </c>
      <c r="I484" s="34"/>
      <c r="J484" s="34"/>
      <c r="K484" s="34"/>
      <c r="L484" s="34"/>
      <c r="M484" s="34"/>
      <c r="N484" s="34"/>
      <c r="O484" s="34"/>
    </row>
    <row r="485" spans="3:15" ht="27" thickBot="1">
      <c r="C485" s="29">
        <v>45832</v>
      </c>
      <c r="D485" s="30">
        <v>452400430007</v>
      </c>
      <c r="E485" s="31" t="s">
        <v>13</v>
      </c>
      <c r="F485" s="32">
        <v>96400</v>
      </c>
      <c r="G485" s="32"/>
      <c r="H485" s="33">
        <f t="shared" si="7"/>
        <v>125722809.94000009</v>
      </c>
      <c r="I485" s="34"/>
      <c r="J485" s="34"/>
      <c r="K485" s="34"/>
      <c r="L485" s="34"/>
      <c r="M485" s="34"/>
      <c r="N485" s="34"/>
      <c r="O485" s="34"/>
    </row>
    <row r="486" spans="3:15" ht="27" thickBot="1">
      <c r="C486" s="29">
        <v>45832</v>
      </c>
      <c r="D486" s="30">
        <v>8600060284</v>
      </c>
      <c r="E486" s="31" t="s">
        <v>13</v>
      </c>
      <c r="F486" s="32">
        <v>15000</v>
      </c>
      <c r="G486" s="32"/>
      <c r="H486" s="33">
        <f t="shared" si="7"/>
        <v>125737809.94000009</v>
      </c>
      <c r="I486" s="34"/>
      <c r="J486" s="34"/>
      <c r="K486" s="34"/>
      <c r="L486" s="34"/>
      <c r="M486" s="34"/>
      <c r="N486" s="34"/>
      <c r="O486" s="34"/>
    </row>
    <row r="487" spans="3:15" ht="27" thickBot="1">
      <c r="C487" s="29">
        <v>45832</v>
      </c>
      <c r="D487" s="30">
        <v>399688585</v>
      </c>
      <c r="E487" s="31" t="s">
        <v>13</v>
      </c>
      <c r="F487" s="32">
        <v>31000</v>
      </c>
      <c r="G487" s="32"/>
      <c r="H487" s="33">
        <f t="shared" si="7"/>
        <v>125768809.94000009</v>
      </c>
      <c r="I487" s="34"/>
      <c r="J487" s="34"/>
      <c r="K487" s="34"/>
      <c r="L487" s="34"/>
      <c r="M487" s="34"/>
      <c r="N487" s="34"/>
      <c r="O487" s="34"/>
    </row>
    <row r="488" spans="3:15" ht="27" thickBot="1">
      <c r="C488" s="29">
        <v>45832</v>
      </c>
      <c r="D488" s="30">
        <v>5280020468</v>
      </c>
      <c r="E488" s="31" t="s">
        <v>13</v>
      </c>
      <c r="F488" s="32">
        <v>13450</v>
      </c>
      <c r="G488" s="32"/>
      <c r="H488" s="33">
        <f t="shared" si="7"/>
        <v>125782259.94000009</v>
      </c>
      <c r="I488" s="34"/>
      <c r="J488" s="34"/>
      <c r="K488" s="34"/>
      <c r="L488" s="34"/>
      <c r="M488" s="34"/>
      <c r="N488" s="34"/>
      <c r="O488" s="34"/>
    </row>
    <row r="489" spans="3:15" ht="27" thickBot="1">
      <c r="C489" s="29">
        <v>45832</v>
      </c>
      <c r="D489" s="30">
        <v>5280020471</v>
      </c>
      <c r="E489" s="31" t="s">
        <v>13</v>
      </c>
      <c r="F489" s="32">
        <v>27000</v>
      </c>
      <c r="G489" s="32"/>
      <c r="H489" s="33">
        <f t="shared" si="7"/>
        <v>125809259.94000009</v>
      </c>
      <c r="I489" s="34"/>
      <c r="J489" s="34"/>
      <c r="K489" s="34"/>
      <c r="L489" s="34"/>
      <c r="M489" s="34"/>
      <c r="N489" s="34"/>
      <c r="O489" s="34"/>
    </row>
    <row r="490" spans="3:15" ht="27" thickBot="1">
      <c r="C490" s="29">
        <v>45832</v>
      </c>
      <c r="D490" s="30">
        <v>5280020476</v>
      </c>
      <c r="E490" s="31" t="s">
        <v>13</v>
      </c>
      <c r="F490" s="32">
        <v>3700</v>
      </c>
      <c r="G490" s="32"/>
      <c r="H490" s="33">
        <f t="shared" si="7"/>
        <v>125812959.94000009</v>
      </c>
      <c r="I490" s="34"/>
      <c r="J490" s="34"/>
      <c r="K490" s="34"/>
      <c r="L490" s="34"/>
      <c r="M490" s="34"/>
      <c r="N490" s="34"/>
      <c r="O490" s="34"/>
    </row>
    <row r="491" spans="3:15" ht="27" thickBot="1">
      <c r="C491" s="29">
        <v>45832</v>
      </c>
      <c r="D491" s="30">
        <v>5280020481</v>
      </c>
      <c r="E491" s="31" t="s">
        <v>13</v>
      </c>
      <c r="F491" s="32">
        <v>4200</v>
      </c>
      <c r="G491" s="32"/>
      <c r="H491" s="33">
        <f t="shared" si="7"/>
        <v>125817159.94000009</v>
      </c>
      <c r="I491" s="34"/>
      <c r="J491" s="34"/>
      <c r="K491" s="34"/>
      <c r="L491" s="34"/>
      <c r="M491" s="34"/>
      <c r="N491" s="34"/>
      <c r="O491" s="34"/>
    </row>
    <row r="492" spans="3:15" ht="27" thickBot="1">
      <c r="C492" s="29">
        <v>45832</v>
      </c>
      <c r="D492" s="30">
        <v>5280020484</v>
      </c>
      <c r="E492" s="31" t="s">
        <v>13</v>
      </c>
      <c r="F492" s="32">
        <v>3500</v>
      </c>
      <c r="G492" s="32"/>
      <c r="H492" s="33">
        <f t="shared" si="7"/>
        <v>125820659.94000009</v>
      </c>
      <c r="I492" s="34"/>
      <c r="J492" s="34"/>
      <c r="K492" s="34"/>
      <c r="L492" s="34"/>
      <c r="M492" s="34"/>
      <c r="N492" s="34"/>
      <c r="O492" s="34"/>
    </row>
    <row r="493" spans="3:15" ht="27" thickBot="1">
      <c r="C493" s="29">
        <v>45832</v>
      </c>
      <c r="D493" s="30">
        <v>452400545368</v>
      </c>
      <c r="E493" s="31" t="s">
        <v>13</v>
      </c>
      <c r="F493" s="32">
        <v>52000</v>
      </c>
      <c r="G493" s="32"/>
      <c r="H493" s="33">
        <f t="shared" si="7"/>
        <v>125872659.94000009</v>
      </c>
      <c r="I493" s="34"/>
      <c r="J493" s="34"/>
      <c r="K493" s="34"/>
      <c r="L493" s="34"/>
      <c r="M493" s="34"/>
      <c r="N493" s="34"/>
      <c r="O493" s="34"/>
    </row>
    <row r="494" spans="3:15" ht="27" thickBot="1">
      <c r="C494" s="29">
        <v>45832</v>
      </c>
      <c r="D494" s="30">
        <v>452400541617</v>
      </c>
      <c r="E494" s="31" t="s">
        <v>13</v>
      </c>
      <c r="F494" s="32">
        <v>333120</v>
      </c>
      <c r="G494" s="32"/>
      <c r="H494" s="33">
        <f t="shared" si="7"/>
        <v>126205779.94000009</v>
      </c>
      <c r="I494" s="34"/>
      <c r="J494" s="34"/>
      <c r="K494" s="34"/>
      <c r="L494" s="34"/>
      <c r="M494" s="34"/>
      <c r="N494" s="34"/>
      <c r="O494" s="34"/>
    </row>
    <row r="495" spans="3:15" ht="27" thickBot="1">
      <c r="C495" s="29">
        <v>45832</v>
      </c>
      <c r="D495" s="30">
        <v>5530030238</v>
      </c>
      <c r="E495" s="31" t="s">
        <v>13</v>
      </c>
      <c r="F495" s="32">
        <v>2500</v>
      </c>
      <c r="G495" s="32"/>
      <c r="H495" s="33">
        <f t="shared" si="7"/>
        <v>126208279.94000009</v>
      </c>
      <c r="I495" s="34"/>
      <c r="J495" s="34"/>
      <c r="K495" s="34"/>
      <c r="L495" s="34"/>
      <c r="M495" s="34"/>
      <c r="N495" s="34"/>
      <c r="O495" s="34"/>
    </row>
    <row r="496" spans="3:15" ht="27" thickBot="1">
      <c r="C496" s="29">
        <v>45832</v>
      </c>
      <c r="D496" s="30">
        <v>399728489</v>
      </c>
      <c r="E496" s="31" t="s">
        <v>13</v>
      </c>
      <c r="F496" s="32">
        <v>8000</v>
      </c>
      <c r="G496" s="32"/>
      <c r="H496" s="33">
        <f t="shared" si="7"/>
        <v>126216279.94000009</v>
      </c>
      <c r="I496" s="34"/>
      <c r="J496" s="34"/>
      <c r="K496" s="34"/>
      <c r="L496" s="34"/>
      <c r="M496" s="34"/>
      <c r="N496" s="34"/>
      <c r="O496" s="34"/>
    </row>
    <row r="497" spans="3:15" ht="53.25" thickBot="1">
      <c r="C497" s="29">
        <v>45832</v>
      </c>
      <c r="D497" s="30" t="s">
        <v>204</v>
      </c>
      <c r="E497" s="31" t="s">
        <v>22</v>
      </c>
      <c r="F497" s="32">
        <v>1500</v>
      </c>
      <c r="G497" s="32"/>
      <c r="H497" s="33">
        <f t="shared" si="7"/>
        <v>126217779.94000009</v>
      </c>
      <c r="I497" s="34"/>
      <c r="J497" s="34"/>
      <c r="K497" s="34"/>
      <c r="L497" s="34"/>
      <c r="M497" s="34"/>
      <c r="N497" s="34"/>
      <c r="O497" s="34"/>
    </row>
    <row r="498" spans="3:15" ht="53.25" thickBot="1">
      <c r="C498" s="29">
        <v>45832</v>
      </c>
      <c r="D498" s="30">
        <v>91941</v>
      </c>
      <c r="E498" s="31" t="s">
        <v>22</v>
      </c>
      <c r="F498" s="32">
        <v>8625</v>
      </c>
      <c r="G498" s="32"/>
      <c r="H498" s="33">
        <f t="shared" si="7"/>
        <v>126226404.94000009</v>
      </c>
      <c r="I498" s="34"/>
      <c r="J498" s="34"/>
      <c r="K498" s="34"/>
      <c r="L498" s="34"/>
      <c r="M498" s="34"/>
      <c r="N498" s="34"/>
      <c r="O498" s="34"/>
    </row>
    <row r="499" spans="3:15" ht="27" thickBot="1">
      <c r="C499" s="29">
        <v>45833</v>
      </c>
      <c r="D499" s="30" t="s">
        <v>205</v>
      </c>
      <c r="E499" s="31" t="s">
        <v>194</v>
      </c>
      <c r="F499" s="32"/>
      <c r="G499" s="32">
        <v>4200</v>
      </c>
      <c r="H499" s="33">
        <f t="shared" si="7"/>
        <v>126222204.94000009</v>
      </c>
      <c r="I499" s="34"/>
      <c r="J499" s="34"/>
      <c r="K499" s="34"/>
      <c r="L499" s="34"/>
      <c r="M499" s="34"/>
      <c r="N499" s="34"/>
      <c r="O499" s="34"/>
    </row>
    <row r="500" spans="3:15" ht="53.25" thickBot="1">
      <c r="C500" s="29">
        <v>45833</v>
      </c>
      <c r="D500" s="30" t="s">
        <v>206</v>
      </c>
      <c r="E500" s="31" t="s">
        <v>207</v>
      </c>
      <c r="F500" s="32"/>
      <c r="G500" s="32">
        <v>78445.789999999994</v>
      </c>
      <c r="H500" s="33">
        <f t="shared" si="7"/>
        <v>126143759.15000008</v>
      </c>
      <c r="I500" s="34"/>
      <c r="J500" s="34"/>
      <c r="K500" s="34"/>
      <c r="L500" s="34"/>
      <c r="M500" s="34"/>
      <c r="N500" s="34"/>
      <c r="O500" s="34"/>
    </row>
    <row r="501" spans="3:15" ht="27" thickBot="1">
      <c r="C501" s="29">
        <v>45833</v>
      </c>
      <c r="D501" s="30" t="s">
        <v>208</v>
      </c>
      <c r="E501" s="31" t="s">
        <v>209</v>
      </c>
      <c r="F501" s="32"/>
      <c r="G501" s="32">
        <v>10396.790000000001</v>
      </c>
      <c r="H501" s="33">
        <f t="shared" si="7"/>
        <v>126133362.36000007</v>
      </c>
      <c r="I501" s="34"/>
      <c r="J501" s="34"/>
      <c r="K501" s="34"/>
      <c r="L501" s="34"/>
      <c r="M501" s="34"/>
      <c r="N501" s="34"/>
      <c r="O501" s="34"/>
    </row>
    <row r="502" spans="3:15" ht="27" thickBot="1">
      <c r="C502" s="29">
        <v>45833</v>
      </c>
      <c r="D502" s="30">
        <v>2.5062550055300398E+18</v>
      </c>
      <c r="E502" s="31" t="s">
        <v>210</v>
      </c>
      <c r="F502" s="32">
        <v>0.79</v>
      </c>
      <c r="G502" s="32"/>
      <c r="H502" s="33">
        <f t="shared" si="7"/>
        <v>126133363.15000008</v>
      </c>
      <c r="I502" s="34"/>
      <c r="J502" s="34"/>
      <c r="K502" s="34"/>
      <c r="L502" s="34"/>
      <c r="M502" s="34"/>
      <c r="N502" s="34"/>
      <c r="O502" s="34"/>
    </row>
    <row r="503" spans="3:15" ht="27" thickBot="1">
      <c r="C503" s="29">
        <v>45833</v>
      </c>
      <c r="D503" s="30">
        <v>452400470194</v>
      </c>
      <c r="E503" s="31" t="s">
        <v>13</v>
      </c>
      <c r="F503" s="32">
        <v>109682.75</v>
      </c>
      <c r="G503" s="32"/>
      <c r="H503" s="33">
        <f t="shared" si="7"/>
        <v>126243045.90000008</v>
      </c>
      <c r="I503" s="34"/>
      <c r="J503" s="34"/>
      <c r="K503" s="34"/>
      <c r="L503" s="34"/>
      <c r="M503" s="34"/>
      <c r="N503" s="34"/>
      <c r="O503" s="34"/>
    </row>
    <row r="504" spans="3:15" ht="27" thickBot="1">
      <c r="C504" s="29">
        <v>45833</v>
      </c>
      <c r="D504" s="30">
        <v>452400541220</v>
      </c>
      <c r="E504" s="31" t="s">
        <v>13</v>
      </c>
      <c r="F504" s="32">
        <v>11200</v>
      </c>
      <c r="G504" s="32"/>
      <c r="H504" s="33">
        <f t="shared" si="7"/>
        <v>126254245.90000008</v>
      </c>
      <c r="I504" s="34"/>
      <c r="J504" s="34"/>
      <c r="K504" s="34"/>
      <c r="L504" s="34"/>
      <c r="M504" s="34"/>
      <c r="N504" s="34"/>
      <c r="O504" s="34"/>
    </row>
    <row r="505" spans="3:15" ht="27" thickBot="1">
      <c r="C505" s="29">
        <v>45833</v>
      </c>
      <c r="D505" s="30">
        <v>239601071</v>
      </c>
      <c r="E505" s="31" t="s">
        <v>13</v>
      </c>
      <c r="F505" s="32">
        <v>5000</v>
      </c>
      <c r="G505" s="32"/>
      <c r="H505" s="33">
        <f t="shared" si="7"/>
        <v>126259245.90000008</v>
      </c>
      <c r="I505" s="34"/>
      <c r="J505" s="34"/>
      <c r="K505" s="34"/>
      <c r="L505" s="34"/>
      <c r="M505" s="34"/>
      <c r="N505" s="34"/>
      <c r="O505" s="34"/>
    </row>
    <row r="506" spans="3:15" ht="27" thickBot="1">
      <c r="C506" s="29">
        <v>45833</v>
      </c>
      <c r="D506" s="30">
        <v>239601095</v>
      </c>
      <c r="E506" s="31" t="s">
        <v>13</v>
      </c>
      <c r="F506" s="32">
        <v>5000</v>
      </c>
      <c r="G506" s="32"/>
      <c r="H506" s="33">
        <f t="shared" si="7"/>
        <v>126264245.90000008</v>
      </c>
      <c r="I506" s="34"/>
      <c r="J506" s="34"/>
      <c r="K506" s="34"/>
      <c r="L506" s="34"/>
      <c r="M506" s="34"/>
      <c r="N506" s="34"/>
      <c r="O506" s="34"/>
    </row>
    <row r="507" spans="3:15" ht="27" thickBot="1">
      <c r="C507" s="29">
        <v>45833</v>
      </c>
      <c r="D507" s="30">
        <v>399760127</v>
      </c>
      <c r="E507" s="31" t="s">
        <v>13</v>
      </c>
      <c r="F507" s="32">
        <v>12000</v>
      </c>
      <c r="G507" s="32"/>
      <c r="H507" s="33">
        <f t="shared" si="7"/>
        <v>126276245.90000008</v>
      </c>
      <c r="I507" s="34"/>
      <c r="J507" s="34"/>
      <c r="K507" s="34"/>
      <c r="L507" s="34"/>
      <c r="M507" s="34"/>
      <c r="N507" s="34"/>
      <c r="O507" s="34"/>
    </row>
    <row r="508" spans="3:15" ht="27" thickBot="1">
      <c r="C508" s="29">
        <v>45833</v>
      </c>
      <c r="D508" s="30">
        <v>2560100182</v>
      </c>
      <c r="E508" s="31" t="s">
        <v>13</v>
      </c>
      <c r="F508" s="32">
        <v>11400</v>
      </c>
      <c r="G508" s="32"/>
      <c r="H508" s="33">
        <f t="shared" si="7"/>
        <v>126287645.90000008</v>
      </c>
      <c r="I508" s="34"/>
      <c r="J508" s="34"/>
      <c r="K508" s="34"/>
      <c r="L508" s="34"/>
      <c r="M508" s="34"/>
      <c r="N508" s="34"/>
      <c r="O508" s="34"/>
    </row>
    <row r="509" spans="3:15" ht="27" thickBot="1">
      <c r="C509" s="29">
        <v>45833</v>
      </c>
      <c r="D509" s="30">
        <v>452400430006</v>
      </c>
      <c r="E509" s="31" t="s">
        <v>13</v>
      </c>
      <c r="F509" s="32">
        <v>775</v>
      </c>
      <c r="G509" s="32"/>
      <c r="H509" s="33">
        <f t="shared" si="7"/>
        <v>126288420.90000008</v>
      </c>
      <c r="I509" s="34"/>
      <c r="J509" s="34"/>
      <c r="K509" s="34"/>
      <c r="L509" s="34"/>
      <c r="M509" s="34"/>
      <c r="N509" s="34"/>
      <c r="O509" s="34"/>
    </row>
    <row r="510" spans="3:15" ht="27" thickBot="1">
      <c r="C510" s="29">
        <v>45833</v>
      </c>
      <c r="D510" s="30">
        <v>3580050374</v>
      </c>
      <c r="E510" s="31" t="s">
        <v>13</v>
      </c>
      <c r="F510" s="32">
        <v>9100</v>
      </c>
      <c r="G510" s="32"/>
      <c r="H510" s="33">
        <f t="shared" si="7"/>
        <v>126297520.90000008</v>
      </c>
      <c r="I510" s="34"/>
      <c r="J510" s="34"/>
      <c r="K510" s="34"/>
      <c r="L510" s="34"/>
      <c r="M510" s="34"/>
      <c r="N510" s="34"/>
      <c r="O510" s="34"/>
    </row>
    <row r="511" spans="3:15" ht="27" thickBot="1">
      <c r="C511" s="29">
        <v>45833</v>
      </c>
      <c r="D511" s="30">
        <v>923960265</v>
      </c>
      <c r="E511" s="31" t="s">
        <v>13</v>
      </c>
      <c r="F511" s="32">
        <v>8400</v>
      </c>
      <c r="G511" s="32"/>
      <c r="H511" s="33">
        <f t="shared" si="7"/>
        <v>126305920.90000008</v>
      </c>
      <c r="I511" s="34"/>
      <c r="J511" s="34"/>
      <c r="K511" s="34"/>
      <c r="L511" s="34"/>
      <c r="M511" s="34"/>
      <c r="N511" s="34"/>
      <c r="O511" s="34"/>
    </row>
    <row r="512" spans="3:15" ht="27" thickBot="1">
      <c r="C512" s="29">
        <v>45833</v>
      </c>
      <c r="D512" s="30">
        <v>399780394</v>
      </c>
      <c r="E512" s="31" t="s">
        <v>13</v>
      </c>
      <c r="F512" s="32">
        <v>23800</v>
      </c>
      <c r="G512" s="32"/>
      <c r="H512" s="33">
        <f t="shared" si="7"/>
        <v>126329720.90000008</v>
      </c>
      <c r="I512" s="34"/>
      <c r="J512" s="34"/>
      <c r="K512" s="34"/>
      <c r="L512" s="34"/>
      <c r="M512" s="34"/>
      <c r="N512" s="34"/>
      <c r="O512" s="34"/>
    </row>
    <row r="513" spans="3:15" ht="27" thickBot="1">
      <c r="C513" s="29">
        <v>45833</v>
      </c>
      <c r="D513" s="30">
        <v>452400547767</v>
      </c>
      <c r="E513" s="31" t="s">
        <v>13</v>
      </c>
      <c r="F513" s="32">
        <v>150</v>
      </c>
      <c r="G513" s="32"/>
      <c r="H513" s="33">
        <f t="shared" si="7"/>
        <v>126329870.90000008</v>
      </c>
      <c r="I513" s="34"/>
      <c r="J513" s="34"/>
      <c r="K513" s="34"/>
      <c r="L513" s="34"/>
      <c r="M513" s="34"/>
      <c r="N513" s="34"/>
      <c r="O513" s="34"/>
    </row>
    <row r="514" spans="3:15" ht="27" thickBot="1">
      <c r="C514" s="29">
        <v>45833</v>
      </c>
      <c r="D514" s="30">
        <v>452400541128</v>
      </c>
      <c r="E514" s="31" t="s">
        <v>13</v>
      </c>
      <c r="F514" s="32">
        <v>14000</v>
      </c>
      <c r="G514" s="32"/>
      <c r="H514" s="33">
        <f t="shared" si="7"/>
        <v>126343870.90000008</v>
      </c>
      <c r="I514" s="34"/>
      <c r="J514" s="34"/>
      <c r="K514" s="34"/>
      <c r="L514" s="34"/>
      <c r="M514" s="34"/>
      <c r="N514" s="34"/>
      <c r="O514" s="34"/>
    </row>
    <row r="515" spans="3:15" ht="27" thickBot="1">
      <c r="C515" s="29">
        <v>45833</v>
      </c>
      <c r="D515" s="30">
        <v>452400543150</v>
      </c>
      <c r="E515" s="31" t="s">
        <v>13</v>
      </c>
      <c r="F515" s="32">
        <v>100</v>
      </c>
      <c r="G515" s="32"/>
      <c r="H515" s="33">
        <f t="shared" si="7"/>
        <v>126343970.90000008</v>
      </c>
      <c r="I515" s="34"/>
      <c r="J515" s="34"/>
      <c r="K515" s="34"/>
      <c r="L515" s="34"/>
      <c r="M515" s="34"/>
      <c r="N515" s="34"/>
      <c r="O515" s="34"/>
    </row>
    <row r="516" spans="3:15" ht="27" thickBot="1">
      <c r="C516" s="29">
        <v>45833</v>
      </c>
      <c r="D516" s="30">
        <v>3010060445</v>
      </c>
      <c r="E516" s="31" t="s">
        <v>13</v>
      </c>
      <c r="F516" s="32">
        <v>8000</v>
      </c>
      <c r="G516" s="32"/>
      <c r="H516" s="33">
        <f t="shared" si="7"/>
        <v>126351970.90000008</v>
      </c>
      <c r="I516" s="34"/>
      <c r="J516" s="34"/>
      <c r="K516" s="34"/>
      <c r="L516" s="34"/>
      <c r="M516" s="34"/>
      <c r="N516" s="34"/>
      <c r="O516" s="34"/>
    </row>
    <row r="517" spans="3:15" ht="27" thickBot="1">
      <c r="C517" s="29">
        <v>45833</v>
      </c>
      <c r="D517" s="30">
        <v>5530040403</v>
      </c>
      <c r="E517" s="31" t="s">
        <v>13</v>
      </c>
      <c r="F517" s="32">
        <v>58100</v>
      </c>
      <c r="G517" s="32"/>
      <c r="H517" s="33">
        <f t="shared" si="7"/>
        <v>126410070.90000008</v>
      </c>
      <c r="I517" s="34"/>
      <c r="J517" s="34"/>
      <c r="K517" s="34"/>
      <c r="L517" s="34"/>
      <c r="M517" s="34"/>
      <c r="N517" s="34"/>
      <c r="O517" s="34"/>
    </row>
    <row r="518" spans="3:15" ht="27" thickBot="1">
      <c r="C518" s="29">
        <v>45833</v>
      </c>
      <c r="D518" s="30">
        <v>5530040406</v>
      </c>
      <c r="E518" s="31" t="s">
        <v>13</v>
      </c>
      <c r="F518" s="32">
        <v>60000</v>
      </c>
      <c r="G518" s="32"/>
      <c r="H518" s="33">
        <f t="shared" si="7"/>
        <v>126470070.90000008</v>
      </c>
      <c r="I518" s="34"/>
      <c r="J518" s="34"/>
      <c r="K518" s="34"/>
      <c r="L518" s="34"/>
      <c r="M518" s="34"/>
      <c r="N518" s="34"/>
      <c r="O518" s="34"/>
    </row>
    <row r="519" spans="3:15" ht="27" thickBot="1">
      <c r="C519" s="29">
        <v>45833</v>
      </c>
      <c r="D519" s="30">
        <v>399803081</v>
      </c>
      <c r="E519" s="31" t="s">
        <v>13</v>
      </c>
      <c r="F519" s="32">
        <v>19600</v>
      </c>
      <c r="G519" s="32"/>
      <c r="H519" s="33">
        <f t="shared" si="7"/>
        <v>126489670.90000008</v>
      </c>
      <c r="I519" s="34"/>
      <c r="J519" s="34"/>
      <c r="K519" s="34"/>
      <c r="L519" s="34"/>
      <c r="M519" s="34"/>
      <c r="N519" s="34"/>
      <c r="O519" s="34"/>
    </row>
    <row r="520" spans="3:15" ht="53.25" thickBot="1">
      <c r="C520" s="29">
        <v>45833</v>
      </c>
      <c r="D520" s="30">
        <v>711942</v>
      </c>
      <c r="E520" s="31" t="s">
        <v>22</v>
      </c>
      <c r="F520" s="32">
        <v>5600</v>
      </c>
      <c r="G520" s="32"/>
      <c r="H520" s="33">
        <f t="shared" si="7"/>
        <v>126495270.90000008</v>
      </c>
      <c r="I520" s="34"/>
      <c r="J520" s="34"/>
      <c r="K520" s="34"/>
      <c r="L520" s="34"/>
      <c r="M520" s="34"/>
      <c r="N520" s="34"/>
      <c r="O520" s="34"/>
    </row>
    <row r="521" spans="3:15" ht="53.25" thickBot="1">
      <c r="C521" s="29">
        <v>45833</v>
      </c>
      <c r="D521" s="30">
        <v>116114</v>
      </c>
      <c r="E521" s="31" t="s">
        <v>22</v>
      </c>
      <c r="F521" s="32">
        <v>750</v>
      </c>
      <c r="G521" s="32"/>
      <c r="H521" s="33">
        <f t="shared" si="7"/>
        <v>126496020.90000008</v>
      </c>
      <c r="I521" s="34"/>
      <c r="J521" s="34"/>
      <c r="K521" s="34"/>
      <c r="L521" s="34"/>
      <c r="M521" s="34"/>
      <c r="N521" s="34"/>
      <c r="O521" s="34"/>
    </row>
    <row r="522" spans="3:15" ht="53.25" thickBot="1">
      <c r="C522" s="29">
        <v>45833</v>
      </c>
      <c r="D522" s="30">
        <v>99848</v>
      </c>
      <c r="E522" s="31" t="s">
        <v>22</v>
      </c>
      <c r="F522" s="32">
        <v>600</v>
      </c>
      <c r="G522" s="32"/>
      <c r="H522" s="33">
        <f t="shared" si="7"/>
        <v>126496620.90000008</v>
      </c>
      <c r="I522" s="34"/>
      <c r="J522" s="34"/>
      <c r="K522" s="34"/>
      <c r="L522" s="34"/>
      <c r="M522" s="34"/>
      <c r="N522" s="34"/>
      <c r="O522" s="34"/>
    </row>
    <row r="523" spans="3:15" ht="53.25" thickBot="1">
      <c r="C523" s="29">
        <v>45833</v>
      </c>
      <c r="D523" s="30">
        <v>98669</v>
      </c>
      <c r="E523" s="31" t="s">
        <v>22</v>
      </c>
      <c r="F523" s="32">
        <v>750</v>
      </c>
      <c r="G523" s="32"/>
      <c r="H523" s="33">
        <f t="shared" si="7"/>
        <v>126497370.90000008</v>
      </c>
      <c r="I523" s="34"/>
      <c r="J523" s="34"/>
      <c r="K523" s="34"/>
      <c r="L523" s="34"/>
      <c r="M523" s="34"/>
      <c r="N523" s="34"/>
      <c r="O523" s="34"/>
    </row>
    <row r="524" spans="3:15" ht="53.25" thickBot="1">
      <c r="C524" s="29">
        <v>45833</v>
      </c>
      <c r="D524" s="30">
        <v>569278</v>
      </c>
      <c r="E524" s="31" t="s">
        <v>22</v>
      </c>
      <c r="F524" s="32">
        <v>1200</v>
      </c>
      <c r="G524" s="32"/>
      <c r="H524" s="33">
        <f t="shared" si="7"/>
        <v>126498570.90000008</v>
      </c>
      <c r="I524" s="34"/>
      <c r="J524" s="34"/>
      <c r="K524" s="34"/>
      <c r="L524" s="34"/>
      <c r="M524" s="34"/>
      <c r="N524" s="34"/>
      <c r="O524" s="34"/>
    </row>
    <row r="525" spans="3:15" ht="27" thickBot="1">
      <c r="C525" s="29">
        <v>45834</v>
      </c>
      <c r="D525" s="30" t="s">
        <v>211</v>
      </c>
      <c r="E525" s="31" t="s">
        <v>212</v>
      </c>
      <c r="F525" s="32"/>
      <c r="G525" s="32">
        <v>229371.75</v>
      </c>
      <c r="H525" s="33">
        <f t="shared" si="7"/>
        <v>126269199.15000008</v>
      </c>
      <c r="I525" s="34"/>
      <c r="J525" s="34"/>
      <c r="K525" s="34"/>
      <c r="L525" s="34"/>
      <c r="M525" s="34"/>
      <c r="N525" s="34"/>
      <c r="O525" s="34"/>
    </row>
    <row r="526" spans="3:15" ht="27" thickBot="1">
      <c r="C526" s="29">
        <v>45834</v>
      </c>
      <c r="D526" s="30" t="s">
        <v>213</v>
      </c>
      <c r="E526" s="31" t="s">
        <v>25</v>
      </c>
      <c r="F526" s="32">
        <v>26000</v>
      </c>
      <c r="G526" s="32"/>
      <c r="H526" s="33">
        <f t="shared" si="7"/>
        <v>126295199.15000008</v>
      </c>
      <c r="I526" s="34"/>
      <c r="J526" s="34"/>
      <c r="K526" s="34"/>
      <c r="L526" s="34"/>
      <c r="M526" s="34"/>
      <c r="N526" s="34"/>
      <c r="O526" s="34"/>
    </row>
    <row r="527" spans="3:15" ht="27" thickBot="1">
      <c r="C527" s="29">
        <v>45834</v>
      </c>
      <c r="D527" s="30">
        <v>452400470194</v>
      </c>
      <c r="E527" s="31" t="s">
        <v>13</v>
      </c>
      <c r="F527" s="32">
        <v>111913.75</v>
      </c>
      <c r="G527" s="32"/>
      <c r="H527" s="33">
        <f t="shared" ref="H527:H590" si="8">+H526+F527-G527</f>
        <v>126407112.90000008</v>
      </c>
      <c r="I527" s="34"/>
      <c r="J527" s="34"/>
      <c r="K527" s="34"/>
      <c r="L527" s="34"/>
      <c r="M527" s="34"/>
      <c r="N527" s="34"/>
      <c r="O527" s="34"/>
    </row>
    <row r="528" spans="3:15" ht="27" thickBot="1">
      <c r="C528" s="29">
        <v>45834</v>
      </c>
      <c r="D528" s="30">
        <v>910100117</v>
      </c>
      <c r="E528" s="31" t="s">
        <v>13</v>
      </c>
      <c r="F528" s="32">
        <v>7000</v>
      </c>
      <c r="G528" s="32"/>
      <c r="H528" s="33">
        <f t="shared" si="8"/>
        <v>126414112.90000008</v>
      </c>
      <c r="I528" s="34"/>
      <c r="J528" s="34"/>
      <c r="K528" s="34"/>
      <c r="L528" s="34"/>
      <c r="M528" s="34"/>
      <c r="N528" s="34"/>
      <c r="O528" s="34"/>
    </row>
    <row r="529" spans="3:15" ht="27" thickBot="1">
      <c r="C529" s="29">
        <v>45834</v>
      </c>
      <c r="D529" s="30">
        <v>399862731</v>
      </c>
      <c r="E529" s="31" t="s">
        <v>13</v>
      </c>
      <c r="F529" s="32">
        <v>4200</v>
      </c>
      <c r="G529" s="32"/>
      <c r="H529" s="33">
        <f t="shared" si="8"/>
        <v>126418312.90000008</v>
      </c>
      <c r="I529" s="34"/>
      <c r="J529" s="34"/>
      <c r="K529" s="34"/>
      <c r="L529" s="34"/>
      <c r="M529" s="34"/>
      <c r="N529" s="34"/>
      <c r="O529" s="34"/>
    </row>
    <row r="530" spans="3:15" ht="27" thickBot="1">
      <c r="C530" s="29">
        <v>45834</v>
      </c>
      <c r="D530" s="30">
        <v>900010259</v>
      </c>
      <c r="E530" s="31" t="s">
        <v>13</v>
      </c>
      <c r="F530" s="32">
        <v>8000</v>
      </c>
      <c r="G530" s="32"/>
      <c r="H530" s="33">
        <f t="shared" si="8"/>
        <v>126426312.90000008</v>
      </c>
      <c r="I530" s="34"/>
      <c r="J530" s="34"/>
      <c r="K530" s="34"/>
      <c r="L530" s="34"/>
      <c r="M530" s="34"/>
      <c r="N530" s="34"/>
      <c r="O530" s="34"/>
    </row>
    <row r="531" spans="3:15" ht="27" thickBot="1">
      <c r="C531" s="29">
        <v>45834</v>
      </c>
      <c r="D531" s="30">
        <v>900010262</v>
      </c>
      <c r="E531" s="31" t="s">
        <v>13</v>
      </c>
      <c r="F531" s="32">
        <v>8000</v>
      </c>
      <c r="G531" s="32"/>
      <c r="H531" s="33">
        <f t="shared" si="8"/>
        <v>126434312.90000008</v>
      </c>
      <c r="I531" s="34"/>
      <c r="J531" s="34"/>
      <c r="K531" s="34"/>
      <c r="L531" s="34"/>
      <c r="M531" s="34"/>
      <c r="N531" s="34"/>
      <c r="O531" s="34"/>
    </row>
    <row r="532" spans="3:15" ht="27" thickBot="1">
      <c r="C532" s="29">
        <v>45834</v>
      </c>
      <c r="D532" s="30">
        <v>452400430006</v>
      </c>
      <c r="E532" s="31" t="s">
        <v>13</v>
      </c>
      <c r="F532" s="32">
        <v>100</v>
      </c>
      <c r="G532" s="32"/>
      <c r="H532" s="33">
        <f t="shared" si="8"/>
        <v>126434412.90000008</v>
      </c>
      <c r="I532" s="34"/>
      <c r="J532" s="34"/>
      <c r="K532" s="34"/>
      <c r="L532" s="34"/>
      <c r="M532" s="34"/>
      <c r="N532" s="34"/>
      <c r="O532" s="34"/>
    </row>
    <row r="533" spans="3:15" ht="27" thickBot="1">
      <c r="C533" s="29">
        <v>45834</v>
      </c>
      <c r="D533" s="30">
        <v>239610486</v>
      </c>
      <c r="E533" s="31" t="s">
        <v>13</v>
      </c>
      <c r="F533" s="32">
        <v>4900</v>
      </c>
      <c r="G533" s="32"/>
      <c r="H533" s="33">
        <f t="shared" si="8"/>
        <v>126439312.90000008</v>
      </c>
      <c r="I533" s="34"/>
      <c r="J533" s="34"/>
      <c r="K533" s="34"/>
      <c r="L533" s="34"/>
      <c r="M533" s="34"/>
      <c r="N533" s="34"/>
      <c r="O533" s="34"/>
    </row>
    <row r="534" spans="3:15" ht="27" thickBot="1">
      <c r="C534" s="29">
        <v>45834</v>
      </c>
      <c r="D534" s="30">
        <v>239610640</v>
      </c>
      <c r="E534" s="31" t="s">
        <v>13</v>
      </c>
      <c r="F534" s="32">
        <v>3500</v>
      </c>
      <c r="G534" s="32"/>
      <c r="H534" s="33">
        <f t="shared" si="8"/>
        <v>126442812.90000008</v>
      </c>
      <c r="I534" s="34"/>
      <c r="J534" s="34"/>
      <c r="K534" s="34"/>
      <c r="L534" s="34"/>
      <c r="M534" s="34"/>
      <c r="N534" s="34"/>
      <c r="O534" s="34"/>
    </row>
    <row r="535" spans="3:15" ht="27" thickBot="1">
      <c r="C535" s="29">
        <v>45834</v>
      </c>
      <c r="D535" s="30">
        <v>452400540074</v>
      </c>
      <c r="E535" s="31" t="s">
        <v>13</v>
      </c>
      <c r="F535" s="32">
        <v>2100</v>
      </c>
      <c r="G535" s="32"/>
      <c r="H535" s="33">
        <f t="shared" si="8"/>
        <v>126444912.90000008</v>
      </c>
      <c r="I535" s="34"/>
      <c r="J535" s="34"/>
      <c r="K535" s="34"/>
      <c r="L535" s="34"/>
      <c r="M535" s="34"/>
      <c r="N535" s="34"/>
      <c r="O535" s="34"/>
    </row>
    <row r="536" spans="3:15" ht="27" thickBot="1">
      <c r="C536" s="29">
        <v>45834</v>
      </c>
      <c r="D536" s="30">
        <v>452400540521</v>
      </c>
      <c r="E536" s="31" t="s">
        <v>13</v>
      </c>
      <c r="F536" s="32">
        <v>490400</v>
      </c>
      <c r="G536" s="32"/>
      <c r="H536" s="33">
        <f t="shared" si="8"/>
        <v>126935312.90000008</v>
      </c>
      <c r="I536" s="34"/>
      <c r="J536" s="34"/>
      <c r="K536" s="34"/>
      <c r="L536" s="34"/>
      <c r="M536" s="34"/>
      <c r="N536" s="34"/>
      <c r="O536" s="34"/>
    </row>
    <row r="537" spans="3:15" ht="27" thickBot="1">
      <c r="C537" s="29">
        <v>45834</v>
      </c>
      <c r="D537" s="30">
        <v>5530020395</v>
      </c>
      <c r="E537" s="31" t="s">
        <v>13</v>
      </c>
      <c r="F537" s="32">
        <v>32400</v>
      </c>
      <c r="G537" s="32"/>
      <c r="H537" s="33">
        <f t="shared" si="8"/>
        <v>126967712.90000008</v>
      </c>
      <c r="I537" s="34"/>
      <c r="J537" s="34"/>
      <c r="K537" s="34"/>
      <c r="L537" s="34"/>
      <c r="M537" s="34"/>
      <c r="N537" s="34"/>
      <c r="O537" s="34"/>
    </row>
    <row r="538" spans="3:15" ht="27" thickBot="1">
      <c r="C538" s="29">
        <v>45834</v>
      </c>
      <c r="D538" s="30">
        <v>2680020582</v>
      </c>
      <c r="E538" s="31" t="s">
        <v>13</v>
      </c>
      <c r="F538" s="32">
        <v>9800</v>
      </c>
      <c r="G538" s="32"/>
      <c r="H538" s="33">
        <f t="shared" si="8"/>
        <v>126977512.90000008</v>
      </c>
      <c r="I538" s="34"/>
      <c r="J538" s="34"/>
      <c r="K538" s="34"/>
      <c r="L538" s="34"/>
      <c r="M538" s="34"/>
      <c r="N538" s="34"/>
      <c r="O538" s="34"/>
    </row>
    <row r="539" spans="3:15" ht="27" thickBot="1">
      <c r="C539" s="29">
        <v>45834</v>
      </c>
      <c r="D539" s="30">
        <v>2930030483</v>
      </c>
      <c r="E539" s="31" t="s">
        <v>13</v>
      </c>
      <c r="F539" s="32">
        <v>12600</v>
      </c>
      <c r="G539" s="32"/>
      <c r="H539" s="33">
        <f t="shared" si="8"/>
        <v>126990112.90000008</v>
      </c>
      <c r="I539" s="34"/>
      <c r="J539" s="34"/>
      <c r="K539" s="34"/>
      <c r="L539" s="34"/>
      <c r="M539" s="34"/>
      <c r="N539" s="34"/>
      <c r="O539" s="34"/>
    </row>
    <row r="540" spans="3:15" ht="27" thickBot="1">
      <c r="C540" s="29">
        <v>45834</v>
      </c>
      <c r="D540" s="30">
        <v>399901586</v>
      </c>
      <c r="E540" s="31" t="s">
        <v>13</v>
      </c>
      <c r="F540" s="32">
        <v>2600</v>
      </c>
      <c r="G540" s="32"/>
      <c r="H540" s="33">
        <f t="shared" si="8"/>
        <v>126992712.90000008</v>
      </c>
      <c r="I540" s="34"/>
      <c r="J540" s="34"/>
      <c r="K540" s="34"/>
      <c r="L540" s="34"/>
      <c r="M540" s="34"/>
      <c r="N540" s="34"/>
      <c r="O540" s="34"/>
    </row>
    <row r="541" spans="3:15" ht="27" thickBot="1">
      <c r="C541" s="29">
        <v>45834</v>
      </c>
      <c r="D541" s="30">
        <v>239613926</v>
      </c>
      <c r="E541" s="31" t="s">
        <v>13</v>
      </c>
      <c r="F541" s="32">
        <v>5000</v>
      </c>
      <c r="G541" s="32"/>
      <c r="H541" s="33">
        <f t="shared" si="8"/>
        <v>126997712.90000008</v>
      </c>
      <c r="I541" s="34"/>
      <c r="J541" s="34"/>
      <c r="K541" s="34"/>
      <c r="L541" s="34"/>
      <c r="M541" s="34"/>
      <c r="N541" s="34"/>
      <c r="O541" s="34"/>
    </row>
    <row r="542" spans="3:15" ht="53.25" thickBot="1">
      <c r="C542" s="29">
        <v>45834</v>
      </c>
      <c r="D542" s="30">
        <v>234579</v>
      </c>
      <c r="E542" s="31" t="s">
        <v>22</v>
      </c>
      <c r="F542" s="32">
        <v>600</v>
      </c>
      <c r="G542" s="32"/>
      <c r="H542" s="33">
        <f t="shared" si="8"/>
        <v>126998312.90000008</v>
      </c>
      <c r="I542" s="34"/>
      <c r="J542" s="34"/>
      <c r="K542" s="34"/>
      <c r="L542" s="34"/>
      <c r="M542" s="34"/>
      <c r="N542" s="34"/>
      <c r="O542" s="34"/>
    </row>
    <row r="543" spans="3:15" ht="53.25" thickBot="1">
      <c r="C543" s="29">
        <v>45834</v>
      </c>
      <c r="D543" s="30">
        <v>11391</v>
      </c>
      <c r="E543" s="31" t="s">
        <v>22</v>
      </c>
      <c r="F543" s="32">
        <v>600</v>
      </c>
      <c r="G543" s="32"/>
      <c r="H543" s="33">
        <f t="shared" si="8"/>
        <v>126998912.90000008</v>
      </c>
      <c r="I543" s="34"/>
      <c r="J543" s="34"/>
      <c r="K543" s="34"/>
      <c r="L543" s="34"/>
      <c r="M543" s="34"/>
      <c r="N543" s="34"/>
      <c r="O543" s="34"/>
    </row>
    <row r="544" spans="3:15" ht="53.25" thickBot="1">
      <c r="C544" s="29">
        <v>45834</v>
      </c>
      <c r="D544" s="30">
        <v>274864</v>
      </c>
      <c r="E544" s="31" t="s">
        <v>22</v>
      </c>
      <c r="F544" s="32">
        <v>600</v>
      </c>
      <c r="G544" s="32"/>
      <c r="H544" s="33">
        <f t="shared" si="8"/>
        <v>126999512.90000008</v>
      </c>
      <c r="I544" s="34"/>
      <c r="J544" s="34"/>
      <c r="K544" s="34"/>
      <c r="L544" s="34"/>
      <c r="M544" s="34"/>
      <c r="N544" s="34"/>
      <c r="O544" s="34"/>
    </row>
    <row r="545" spans="3:15" ht="53.25" thickBot="1">
      <c r="C545" s="29">
        <v>45834</v>
      </c>
      <c r="D545" s="30">
        <v>215429</v>
      </c>
      <c r="E545" s="31" t="s">
        <v>22</v>
      </c>
      <c r="F545" s="32">
        <v>1500</v>
      </c>
      <c r="G545" s="32"/>
      <c r="H545" s="33">
        <f t="shared" si="8"/>
        <v>127001012.90000008</v>
      </c>
      <c r="I545" s="34"/>
      <c r="J545" s="34"/>
      <c r="K545" s="34"/>
      <c r="L545" s="34"/>
      <c r="M545" s="34"/>
      <c r="N545" s="34"/>
      <c r="O545" s="34"/>
    </row>
    <row r="546" spans="3:15" ht="53.25" thickBot="1">
      <c r="C546" s="29">
        <v>45834</v>
      </c>
      <c r="D546" s="30">
        <v>185517</v>
      </c>
      <c r="E546" s="31" t="s">
        <v>22</v>
      </c>
      <c r="F546" s="32">
        <v>600</v>
      </c>
      <c r="G546" s="32"/>
      <c r="H546" s="33">
        <f t="shared" si="8"/>
        <v>127001612.90000008</v>
      </c>
      <c r="I546" s="34"/>
      <c r="J546" s="34"/>
      <c r="K546" s="34"/>
      <c r="L546" s="34"/>
      <c r="M546" s="34"/>
      <c r="N546" s="34"/>
      <c r="O546" s="34"/>
    </row>
    <row r="547" spans="3:15" ht="27" thickBot="1">
      <c r="C547" s="29">
        <v>45834</v>
      </c>
      <c r="D547" s="30">
        <v>976</v>
      </c>
      <c r="E547" s="31" t="s">
        <v>214</v>
      </c>
      <c r="F547" s="32"/>
      <c r="G547" s="32">
        <v>294177.44</v>
      </c>
      <c r="H547" s="33">
        <f t="shared" si="8"/>
        <v>126707435.46000008</v>
      </c>
      <c r="I547" s="34"/>
      <c r="J547" s="34"/>
      <c r="K547" s="34"/>
      <c r="L547" s="34"/>
      <c r="M547" s="34"/>
      <c r="N547" s="34"/>
      <c r="O547" s="34"/>
    </row>
    <row r="548" spans="3:15" ht="53.25" thickBot="1">
      <c r="C548" s="29">
        <v>45835</v>
      </c>
      <c r="D548" s="30" t="s">
        <v>215</v>
      </c>
      <c r="E548" s="31" t="s">
        <v>216</v>
      </c>
      <c r="F548" s="32"/>
      <c r="G548" s="32">
        <v>37457.660000000003</v>
      </c>
      <c r="H548" s="33">
        <f t="shared" si="8"/>
        <v>126669977.80000009</v>
      </c>
      <c r="I548" s="34"/>
      <c r="J548" s="34"/>
      <c r="K548" s="34"/>
      <c r="L548" s="34"/>
      <c r="M548" s="34"/>
      <c r="N548" s="34"/>
      <c r="O548" s="34"/>
    </row>
    <row r="549" spans="3:15" ht="53.25" thickBot="1">
      <c r="C549" s="29">
        <v>45835</v>
      </c>
      <c r="D549" s="30" t="s">
        <v>217</v>
      </c>
      <c r="E549" s="31" t="s">
        <v>218</v>
      </c>
      <c r="F549" s="32"/>
      <c r="G549" s="32">
        <v>2500</v>
      </c>
      <c r="H549" s="33">
        <f t="shared" si="8"/>
        <v>126667477.80000009</v>
      </c>
      <c r="I549" s="34"/>
      <c r="J549" s="34"/>
      <c r="K549" s="34"/>
      <c r="L549" s="34"/>
      <c r="M549" s="34"/>
      <c r="N549" s="34"/>
      <c r="O549" s="34"/>
    </row>
    <row r="550" spans="3:15" ht="63" customHeight="1" thickBot="1">
      <c r="C550" s="29">
        <v>45835</v>
      </c>
      <c r="D550" s="30" t="s">
        <v>219</v>
      </c>
      <c r="E550" s="31" t="s">
        <v>220</v>
      </c>
      <c r="F550" s="32"/>
      <c r="G550" s="32">
        <v>11099.12</v>
      </c>
      <c r="H550" s="33">
        <f t="shared" si="8"/>
        <v>126656378.68000008</v>
      </c>
      <c r="I550" s="34"/>
      <c r="J550" s="34"/>
      <c r="K550" s="34"/>
      <c r="L550" s="34"/>
      <c r="M550" s="34"/>
      <c r="N550" s="34"/>
      <c r="O550" s="34"/>
    </row>
    <row r="551" spans="3:15" ht="53.25" thickBot="1">
      <c r="C551" s="29">
        <v>45835</v>
      </c>
      <c r="D551" s="30" t="s">
        <v>221</v>
      </c>
      <c r="E551" s="31" t="s">
        <v>222</v>
      </c>
      <c r="F551" s="32"/>
      <c r="G551" s="32">
        <v>29403</v>
      </c>
      <c r="H551" s="33">
        <f t="shared" si="8"/>
        <v>126626975.68000008</v>
      </c>
      <c r="I551" s="34"/>
      <c r="J551" s="34"/>
      <c r="K551" s="34"/>
      <c r="L551" s="34"/>
      <c r="M551" s="34"/>
      <c r="N551" s="34"/>
      <c r="O551" s="34"/>
    </row>
    <row r="552" spans="3:15" ht="53.25" thickBot="1">
      <c r="C552" s="29">
        <v>45835</v>
      </c>
      <c r="D552" s="30" t="s">
        <v>223</v>
      </c>
      <c r="E552" s="31" t="s">
        <v>224</v>
      </c>
      <c r="F552" s="32"/>
      <c r="G552" s="32">
        <v>2764</v>
      </c>
      <c r="H552" s="33">
        <f t="shared" si="8"/>
        <v>126624211.68000008</v>
      </c>
      <c r="I552" s="34"/>
      <c r="J552" s="34"/>
      <c r="K552" s="34"/>
      <c r="L552" s="34"/>
      <c r="M552" s="34"/>
      <c r="N552" s="34"/>
      <c r="O552" s="34"/>
    </row>
    <row r="553" spans="3:15" ht="62.25" customHeight="1" thickBot="1">
      <c r="C553" s="29">
        <v>45835</v>
      </c>
      <c r="D553" s="30" t="s">
        <v>225</v>
      </c>
      <c r="E553" s="31" t="s">
        <v>226</v>
      </c>
      <c r="F553" s="32"/>
      <c r="G553" s="32">
        <v>2500</v>
      </c>
      <c r="H553" s="33">
        <f t="shared" si="8"/>
        <v>126621711.68000008</v>
      </c>
      <c r="I553" s="34"/>
      <c r="J553" s="34"/>
      <c r="K553" s="34"/>
      <c r="L553" s="34"/>
      <c r="M553" s="34"/>
      <c r="N553" s="34"/>
      <c r="O553" s="34"/>
    </row>
    <row r="554" spans="3:15" ht="53.25" thickBot="1">
      <c r="C554" s="29">
        <v>45835</v>
      </c>
      <c r="D554" s="30" t="s">
        <v>227</v>
      </c>
      <c r="E554" s="31" t="s">
        <v>228</v>
      </c>
      <c r="F554" s="32"/>
      <c r="G554" s="32">
        <v>80000</v>
      </c>
      <c r="H554" s="33">
        <f t="shared" si="8"/>
        <v>126541711.68000008</v>
      </c>
      <c r="I554" s="34"/>
      <c r="J554" s="34"/>
      <c r="K554" s="34"/>
      <c r="L554" s="34"/>
      <c r="M554" s="34"/>
      <c r="N554" s="34"/>
      <c r="O554" s="34"/>
    </row>
    <row r="555" spans="3:15" ht="27" thickBot="1">
      <c r="C555" s="29">
        <v>45835</v>
      </c>
      <c r="D555" s="30">
        <v>452400470189</v>
      </c>
      <c r="E555" s="31" t="s">
        <v>13</v>
      </c>
      <c r="F555" s="32">
        <v>177510</v>
      </c>
      <c r="G555" s="32"/>
      <c r="H555" s="33">
        <f t="shared" si="8"/>
        <v>126719221.68000008</v>
      </c>
      <c r="I555" s="34"/>
      <c r="J555" s="34"/>
      <c r="K555" s="34"/>
      <c r="L555" s="34"/>
      <c r="M555" s="34"/>
      <c r="N555" s="34"/>
      <c r="O555" s="34"/>
    </row>
    <row r="556" spans="3:15" ht="27" thickBot="1">
      <c r="C556" s="29">
        <v>45835</v>
      </c>
      <c r="D556" s="30">
        <v>452400542926</v>
      </c>
      <c r="E556" s="31" t="s">
        <v>13</v>
      </c>
      <c r="F556" s="32">
        <v>4300</v>
      </c>
      <c r="G556" s="32"/>
      <c r="H556" s="33">
        <f t="shared" si="8"/>
        <v>126723521.68000008</v>
      </c>
      <c r="I556" s="34"/>
      <c r="J556" s="34"/>
      <c r="K556" s="34"/>
      <c r="L556" s="34"/>
      <c r="M556" s="34"/>
      <c r="N556" s="34"/>
      <c r="O556" s="34"/>
    </row>
    <row r="557" spans="3:15" ht="27" thickBot="1">
      <c r="C557" s="29">
        <v>45835</v>
      </c>
      <c r="D557" s="30">
        <v>452400543672</v>
      </c>
      <c r="E557" s="31" t="s">
        <v>13</v>
      </c>
      <c r="F557" s="32">
        <v>7500</v>
      </c>
      <c r="G557" s="32"/>
      <c r="H557" s="33">
        <f t="shared" si="8"/>
        <v>126731021.68000008</v>
      </c>
      <c r="I557" s="34"/>
      <c r="J557" s="34"/>
      <c r="K557" s="34"/>
      <c r="L557" s="34"/>
      <c r="M557" s="34"/>
      <c r="N557" s="34"/>
      <c r="O557" s="34"/>
    </row>
    <row r="558" spans="3:15" ht="27" thickBot="1">
      <c r="C558" s="29">
        <v>45835</v>
      </c>
      <c r="D558" s="30">
        <v>6300080114</v>
      </c>
      <c r="E558" s="31" t="s">
        <v>13</v>
      </c>
      <c r="F558" s="32">
        <v>18900</v>
      </c>
      <c r="G558" s="32"/>
      <c r="H558" s="33">
        <f t="shared" si="8"/>
        <v>126749921.68000008</v>
      </c>
      <c r="I558" s="34"/>
      <c r="J558" s="34"/>
      <c r="K558" s="34"/>
      <c r="L558" s="34"/>
      <c r="M558" s="34"/>
      <c r="N558" s="34"/>
      <c r="O558" s="34"/>
    </row>
    <row r="559" spans="3:15" ht="27" thickBot="1">
      <c r="C559" s="29">
        <v>45835</v>
      </c>
      <c r="D559" s="30">
        <v>5280010119</v>
      </c>
      <c r="E559" s="31" t="s">
        <v>13</v>
      </c>
      <c r="F559" s="32">
        <v>62800</v>
      </c>
      <c r="G559" s="32"/>
      <c r="H559" s="33">
        <f t="shared" si="8"/>
        <v>126812721.68000008</v>
      </c>
      <c r="I559" s="34"/>
      <c r="J559" s="34"/>
      <c r="K559" s="34"/>
      <c r="L559" s="34"/>
      <c r="M559" s="34"/>
      <c r="N559" s="34"/>
      <c r="O559" s="34"/>
    </row>
    <row r="560" spans="3:15" ht="27" thickBot="1">
      <c r="C560" s="29">
        <v>45835</v>
      </c>
      <c r="D560" s="30">
        <v>5280010122</v>
      </c>
      <c r="E560" s="31" t="s">
        <v>13</v>
      </c>
      <c r="F560" s="32">
        <v>12600</v>
      </c>
      <c r="G560" s="32"/>
      <c r="H560" s="33">
        <f t="shared" si="8"/>
        <v>126825321.68000008</v>
      </c>
      <c r="I560" s="34"/>
      <c r="J560" s="34"/>
      <c r="K560" s="34"/>
      <c r="L560" s="34"/>
      <c r="M560" s="34"/>
      <c r="N560" s="34"/>
      <c r="O560" s="34"/>
    </row>
    <row r="561" spans="3:15" ht="27" thickBot="1">
      <c r="C561" s="29">
        <v>45835</v>
      </c>
      <c r="D561" s="30">
        <v>5280010125</v>
      </c>
      <c r="E561" s="31" t="s">
        <v>13</v>
      </c>
      <c r="F561" s="32">
        <v>20700</v>
      </c>
      <c r="G561" s="32"/>
      <c r="H561" s="33">
        <f t="shared" si="8"/>
        <v>126846021.68000008</v>
      </c>
      <c r="I561" s="34"/>
      <c r="J561" s="34"/>
      <c r="K561" s="34"/>
      <c r="L561" s="34"/>
      <c r="M561" s="34"/>
      <c r="N561" s="34"/>
      <c r="O561" s="34"/>
    </row>
    <row r="562" spans="3:15" ht="27" thickBot="1">
      <c r="C562" s="29">
        <v>45835</v>
      </c>
      <c r="D562" s="30">
        <v>5280010128</v>
      </c>
      <c r="E562" s="31" t="s">
        <v>13</v>
      </c>
      <c r="F562" s="32">
        <v>12000</v>
      </c>
      <c r="G562" s="32"/>
      <c r="H562" s="33">
        <f t="shared" si="8"/>
        <v>126858021.68000008</v>
      </c>
      <c r="I562" s="34"/>
      <c r="J562" s="34"/>
      <c r="K562" s="34"/>
      <c r="L562" s="34"/>
      <c r="M562" s="34"/>
      <c r="N562" s="34"/>
      <c r="O562" s="34"/>
    </row>
    <row r="563" spans="3:15" ht="27" thickBot="1">
      <c r="C563" s="29">
        <v>45835</v>
      </c>
      <c r="D563" s="30">
        <v>2450080234</v>
      </c>
      <c r="E563" s="31" t="s">
        <v>13</v>
      </c>
      <c r="F563" s="32">
        <v>500</v>
      </c>
      <c r="G563" s="32"/>
      <c r="H563" s="33">
        <f t="shared" si="8"/>
        <v>126858521.68000008</v>
      </c>
      <c r="I563" s="34"/>
      <c r="J563" s="34"/>
      <c r="K563" s="34"/>
      <c r="L563" s="34"/>
      <c r="M563" s="34"/>
      <c r="N563" s="34"/>
      <c r="O563" s="34"/>
    </row>
    <row r="564" spans="3:15" ht="27" thickBot="1">
      <c r="C564" s="29">
        <v>45835</v>
      </c>
      <c r="D564" s="30">
        <v>452810120061</v>
      </c>
      <c r="E564" s="31" t="s">
        <v>13</v>
      </c>
      <c r="F564" s="32">
        <v>24000</v>
      </c>
      <c r="G564" s="32"/>
      <c r="H564" s="33">
        <f t="shared" si="8"/>
        <v>126882521.68000008</v>
      </c>
      <c r="I564" s="34"/>
      <c r="J564" s="34"/>
      <c r="K564" s="34"/>
      <c r="L564" s="34"/>
      <c r="M564" s="34"/>
      <c r="N564" s="34"/>
      <c r="O564" s="34"/>
    </row>
    <row r="565" spans="3:15" ht="27" thickBot="1">
      <c r="C565" s="29">
        <v>45835</v>
      </c>
      <c r="D565" s="30">
        <v>5530040234</v>
      </c>
      <c r="E565" s="31" t="s">
        <v>13</v>
      </c>
      <c r="F565" s="32">
        <v>4850</v>
      </c>
      <c r="G565" s="32"/>
      <c r="H565" s="33">
        <f t="shared" si="8"/>
        <v>126887371.68000008</v>
      </c>
      <c r="I565" s="34"/>
      <c r="J565" s="34"/>
      <c r="K565" s="34"/>
      <c r="L565" s="34"/>
      <c r="M565" s="34"/>
      <c r="N565" s="34"/>
      <c r="O565" s="34"/>
    </row>
    <row r="566" spans="3:15" ht="27" thickBot="1">
      <c r="C566" s="29">
        <v>45835</v>
      </c>
      <c r="D566" s="30">
        <v>452400545772</v>
      </c>
      <c r="E566" s="31" t="s">
        <v>13</v>
      </c>
      <c r="F566" s="32">
        <v>15400</v>
      </c>
      <c r="G566" s="32"/>
      <c r="H566" s="33">
        <f t="shared" si="8"/>
        <v>126902771.68000008</v>
      </c>
      <c r="I566" s="34"/>
      <c r="J566" s="34"/>
      <c r="K566" s="34"/>
      <c r="L566" s="34"/>
      <c r="M566" s="34"/>
      <c r="N566" s="34"/>
      <c r="O566" s="34"/>
    </row>
    <row r="567" spans="3:15" ht="27" thickBot="1">
      <c r="C567" s="29">
        <v>45835</v>
      </c>
      <c r="D567" s="30">
        <v>239618547</v>
      </c>
      <c r="E567" s="31" t="s">
        <v>13</v>
      </c>
      <c r="F567" s="32">
        <v>48000</v>
      </c>
      <c r="G567" s="32"/>
      <c r="H567" s="33">
        <f t="shared" si="8"/>
        <v>126950771.68000008</v>
      </c>
      <c r="I567" s="34"/>
      <c r="J567" s="34"/>
      <c r="K567" s="34"/>
      <c r="L567" s="34"/>
      <c r="M567" s="34"/>
      <c r="N567" s="34"/>
      <c r="O567" s="34"/>
    </row>
    <row r="568" spans="3:15" ht="53.25" thickBot="1">
      <c r="C568" s="29">
        <v>45835</v>
      </c>
      <c r="D568" s="30">
        <v>86051</v>
      </c>
      <c r="E568" s="31" t="s">
        <v>22</v>
      </c>
      <c r="F568" s="32">
        <v>675</v>
      </c>
      <c r="G568" s="32"/>
      <c r="H568" s="33">
        <f t="shared" si="8"/>
        <v>126951446.68000008</v>
      </c>
      <c r="I568" s="34"/>
      <c r="J568" s="34"/>
      <c r="K568" s="34"/>
      <c r="L568" s="34"/>
      <c r="M568" s="34"/>
      <c r="N568" s="34"/>
      <c r="O568" s="34"/>
    </row>
    <row r="569" spans="3:15" ht="53.25" thickBot="1">
      <c r="C569" s="29">
        <v>45836</v>
      </c>
      <c r="D569" s="30">
        <v>99490</v>
      </c>
      <c r="E569" s="31" t="s">
        <v>22</v>
      </c>
      <c r="F569" s="32">
        <v>675</v>
      </c>
      <c r="G569" s="32"/>
      <c r="H569" s="33">
        <f t="shared" si="8"/>
        <v>126952121.68000008</v>
      </c>
      <c r="I569" s="34"/>
      <c r="J569" s="34"/>
      <c r="K569" s="34"/>
      <c r="L569" s="34"/>
      <c r="M569" s="34"/>
      <c r="N569" s="34"/>
      <c r="O569" s="34"/>
    </row>
    <row r="570" spans="3:15" ht="53.25" thickBot="1">
      <c r="C570" s="29">
        <v>45837</v>
      </c>
      <c r="D570" s="30">
        <v>40424</v>
      </c>
      <c r="E570" s="31" t="s">
        <v>22</v>
      </c>
      <c r="F570" s="32">
        <v>600</v>
      </c>
      <c r="G570" s="32"/>
      <c r="H570" s="33">
        <f t="shared" si="8"/>
        <v>126952721.68000008</v>
      </c>
      <c r="I570" s="34"/>
      <c r="J570" s="34"/>
      <c r="K570" s="34"/>
      <c r="L570" s="34"/>
      <c r="M570" s="34"/>
      <c r="N570" s="34"/>
      <c r="O570" s="34"/>
    </row>
    <row r="571" spans="3:15" ht="27" thickBot="1">
      <c r="C571" s="29">
        <v>45838</v>
      </c>
      <c r="D571" s="30">
        <v>9990002</v>
      </c>
      <c r="E571" s="31" t="s">
        <v>229</v>
      </c>
      <c r="F571" s="32"/>
      <c r="G571" s="32">
        <v>5098.93</v>
      </c>
      <c r="H571" s="33">
        <f t="shared" si="8"/>
        <v>126947622.75000007</v>
      </c>
      <c r="I571" s="34"/>
      <c r="J571" s="34"/>
      <c r="K571" s="34"/>
      <c r="L571" s="34"/>
      <c r="M571" s="34"/>
      <c r="N571" s="34"/>
      <c r="O571" s="34"/>
    </row>
    <row r="572" spans="3:15" ht="27" thickBot="1">
      <c r="C572" s="29">
        <v>45838</v>
      </c>
      <c r="D572" s="30">
        <v>40021167457</v>
      </c>
      <c r="E572" s="31" t="s">
        <v>230</v>
      </c>
      <c r="F572" s="32"/>
      <c r="G572" s="32">
        <v>10955.2</v>
      </c>
      <c r="H572" s="33">
        <f t="shared" si="8"/>
        <v>126936667.55000007</v>
      </c>
      <c r="I572" s="34"/>
      <c r="J572" s="34"/>
      <c r="K572" s="34"/>
      <c r="L572" s="34"/>
      <c r="M572" s="34"/>
      <c r="N572" s="34"/>
      <c r="O572" s="34"/>
    </row>
    <row r="573" spans="3:15" ht="27" thickBot="1">
      <c r="C573" s="29">
        <v>45838</v>
      </c>
      <c r="D573" s="30">
        <v>9990002</v>
      </c>
      <c r="E573" s="31" t="s">
        <v>231</v>
      </c>
      <c r="F573" s="32"/>
      <c r="G573" s="32">
        <v>375.35</v>
      </c>
      <c r="H573" s="33">
        <f t="shared" si="8"/>
        <v>126936292.20000008</v>
      </c>
      <c r="I573" s="34"/>
      <c r="J573" s="34"/>
      <c r="K573" s="34"/>
      <c r="L573" s="34"/>
      <c r="M573" s="34"/>
      <c r="N573" s="34"/>
      <c r="O573" s="34"/>
    </row>
    <row r="574" spans="3:15" ht="27" thickBot="1">
      <c r="C574" s="29">
        <v>45838</v>
      </c>
      <c r="D574" s="30">
        <v>57874</v>
      </c>
      <c r="E574" s="31" t="s">
        <v>232</v>
      </c>
      <c r="F574" s="32"/>
      <c r="G574" s="32"/>
      <c r="H574" s="33">
        <f t="shared" si="8"/>
        <v>126936292.20000008</v>
      </c>
      <c r="I574" s="34"/>
      <c r="J574" s="34"/>
      <c r="K574" s="34"/>
      <c r="L574" s="34"/>
      <c r="M574" s="34"/>
      <c r="N574" s="34"/>
      <c r="O574" s="34"/>
    </row>
    <row r="575" spans="3:15" ht="53.25" thickBot="1">
      <c r="C575" s="29">
        <v>45838</v>
      </c>
      <c r="D575" s="30">
        <v>57878</v>
      </c>
      <c r="E575" s="31" t="s">
        <v>233</v>
      </c>
      <c r="F575" s="32">
        <v>55891.95</v>
      </c>
      <c r="G575" s="32"/>
      <c r="H575" s="33">
        <f t="shared" si="8"/>
        <v>126992184.15000008</v>
      </c>
      <c r="I575" s="34"/>
      <c r="J575" s="34"/>
      <c r="K575" s="34"/>
      <c r="L575" s="34"/>
      <c r="M575" s="34"/>
      <c r="N575" s="34"/>
      <c r="O575" s="34"/>
    </row>
    <row r="576" spans="3:15" ht="27" thickBot="1">
      <c r="C576" s="29">
        <v>45838</v>
      </c>
      <c r="D576" s="30">
        <v>57878</v>
      </c>
      <c r="E576" s="31" t="s">
        <v>192</v>
      </c>
      <c r="F576" s="32">
        <v>3740.75</v>
      </c>
      <c r="G576" s="32"/>
      <c r="H576" s="33">
        <f t="shared" si="8"/>
        <v>126995924.90000008</v>
      </c>
      <c r="I576" s="34"/>
      <c r="J576" s="34"/>
      <c r="K576" s="34"/>
      <c r="L576" s="34"/>
      <c r="M576" s="34"/>
      <c r="N576" s="34"/>
      <c r="O576" s="34"/>
    </row>
    <row r="577" spans="3:15" ht="27" thickBot="1">
      <c r="C577" s="29">
        <v>45838</v>
      </c>
      <c r="D577" s="30" t="s">
        <v>234</v>
      </c>
      <c r="E577" s="31" t="s">
        <v>25</v>
      </c>
      <c r="F577" s="32">
        <v>23800</v>
      </c>
      <c r="G577" s="32"/>
      <c r="H577" s="33">
        <f t="shared" si="8"/>
        <v>127019724.90000008</v>
      </c>
      <c r="I577" s="34"/>
      <c r="J577" s="34"/>
      <c r="K577" s="34"/>
      <c r="L577" s="34"/>
      <c r="M577" s="34"/>
      <c r="N577" s="34"/>
      <c r="O577" s="34"/>
    </row>
    <row r="578" spans="3:15" ht="27" thickBot="1">
      <c r="C578" s="29">
        <v>45838</v>
      </c>
      <c r="D578" s="30">
        <v>452400470184</v>
      </c>
      <c r="E578" s="31" t="s">
        <v>13</v>
      </c>
      <c r="F578" s="32">
        <v>54320</v>
      </c>
      <c r="G578" s="32"/>
      <c r="H578" s="33">
        <f t="shared" si="8"/>
        <v>127074044.90000008</v>
      </c>
      <c r="I578" s="34"/>
      <c r="J578" s="34"/>
      <c r="K578" s="34"/>
      <c r="L578" s="34"/>
      <c r="M578" s="34"/>
      <c r="N578" s="34"/>
      <c r="O578" s="34"/>
    </row>
    <row r="579" spans="3:15" ht="27" thickBot="1">
      <c r="C579" s="29">
        <v>45838</v>
      </c>
      <c r="D579" s="30">
        <v>452400430003</v>
      </c>
      <c r="E579" s="31" t="s">
        <v>13</v>
      </c>
      <c r="F579" s="32">
        <v>36400</v>
      </c>
      <c r="G579" s="32"/>
      <c r="H579" s="33">
        <f t="shared" si="8"/>
        <v>127110444.90000008</v>
      </c>
      <c r="I579" s="34"/>
      <c r="J579" s="34"/>
      <c r="K579" s="34"/>
      <c r="L579" s="34"/>
      <c r="M579" s="34"/>
      <c r="N579" s="34"/>
      <c r="O579" s="34"/>
    </row>
    <row r="580" spans="3:15" ht="27" thickBot="1">
      <c r="C580" s="29">
        <v>45838</v>
      </c>
      <c r="D580" s="30">
        <v>239627004</v>
      </c>
      <c r="E580" s="31" t="s">
        <v>13</v>
      </c>
      <c r="F580" s="32">
        <v>8000</v>
      </c>
      <c r="G580" s="32"/>
      <c r="H580" s="33">
        <f t="shared" si="8"/>
        <v>127118444.90000008</v>
      </c>
      <c r="I580" s="34"/>
      <c r="J580" s="34"/>
      <c r="K580" s="34"/>
      <c r="L580" s="34"/>
      <c r="M580" s="34"/>
      <c r="N580" s="34"/>
      <c r="O580" s="34"/>
    </row>
    <row r="581" spans="3:15" ht="27" thickBot="1">
      <c r="C581" s="29">
        <v>45838</v>
      </c>
      <c r="D581" s="30">
        <v>452400363455</v>
      </c>
      <c r="E581" s="31" t="s">
        <v>13</v>
      </c>
      <c r="F581" s="32">
        <v>7400</v>
      </c>
      <c r="G581" s="32"/>
      <c r="H581" s="33">
        <f t="shared" si="8"/>
        <v>127125844.90000008</v>
      </c>
      <c r="I581" s="34"/>
      <c r="J581" s="34"/>
      <c r="K581" s="34"/>
      <c r="L581" s="34"/>
      <c r="M581" s="34"/>
      <c r="N581" s="34"/>
      <c r="O581" s="34"/>
    </row>
    <row r="582" spans="3:15" ht="27" thickBot="1">
      <c r="C582" s="29">
        <v>45838</v>
      </c>
      <c r="D582" s="30">
        <v>510020236</v>
      </c>
      <c r="E582" s="31" t="s">
        <v>13</v>
      </c>
      <c r="F582" s="32">
        <v>3000</v>
      </c>
      <c r="G582" s="32"/>
      <c r="H582" s="33">
        <f t="shared" si="8"/>
        <v>127128844.90000008</v>
      </c>
      <c r="I582" s="34"/>
      <c r="J582" s="34"/>
      <c r="K582" s="34"/>
      <c r="L582" s="34"/>
      <c r="M582" s="34"/>
      <c r="N582" s="34"/>
      <c r="O582" s="34"/>
    </row>
    <row r="583" spans="3:15" ht="27" thickBot="1">
      <c r="C583" s="29">
        <v>45838</v>
      </c>
      <c r="D583" s="30">
        <v>452400542989</v>
      </c>
      <c r="E583" s="31" t="s">
        <v>13</v>
      </c>
      <c r="F583" s="32">
        <v>10000</v>
      </c>
      <c r="G583" s="32"/>
      <c r="H583" s="33">
        <f t="shared" si="8"/>
        <v>127138844.90000008</v>
      </c>
      <c r="I583" s="34"/>
      <c r="J583" s="34"/>
      <c r="K583" s="34"/>
      <c r="L583" s="34"/>
      <c r="M583" s="34"/>
      <c r="N583" s="34"/>
      <c r="O583" s="34"/>
    </row>
    <row r="584" spans="3:15" ht="27" thickBot="1">
      <c r="C584" s="29">
        <v>45838</v>
      </c>
      <c r="D584" s="30">
        <v>452400548751</v>
      </c>
      <c r="E584" s="31" t="s">
        <v>13</v>
      </c>
      <c r="F584" s="32">
        <v>4200</v>
      </c>
      <c r="G584" s="32"/>
      <c r="H584" s="33">
        <f t="shared" si="8"/>
        <v>127143044.90000008</v>
      </c>
      <c r="I584" s="34"/>
      <c r="J584" s="34"/>
      <c r="K584" s="34"/>
      <c r="L584" s="34"/>
      <c r="M584" s="34"/>
      <c r="N584" s="34"/>
      <c r="O584" s="34"/>
    </row>
    <row r="585" spans="3:15" ht="27" thickBot="1">
      <c r="C585" s="29">
        <v>45838</v>
      </c>
      <c r="D585" s="30">
        <v>452400546771</v>
      </c>
      <c r="E585" s="31" t="s">
        <v>13</v>
      </c>
      <c r="F585" s="32">
        <v>2800</v>
      </c>
      <c r="G585" s="32"/>
      <c r="H585" s="33">
        <f t="shared" si="8"/>
        <v>127145844.90000008</v>
      </c>
      <c r="I585" s="34"/>
      <c r="J585" s="34"/>
      <c r="K585" s="34"/>
      <c r="L585" s="34"/>
      <c r="M585" s="34"/>
      <c r="N585" s="34"/>
      <c r="O585" s="34"/>
    </row>
    <row r="586" spans="3:15" ht="27" thickBot="1">
      <c r="C586" s="29">
        <v>45838</v>
      </c>
      <c r="D586" s="30">
        <v>840015022</v>
      </c>
      <c r="E586" s="31" t="s">
        <v>13</v>
      </c>
      <c r="F586" s="32">
        <v>26500</v>
      </c>
      <c r="G586" s="32"/>
      <c r="H586" s="33">
        <f t="shared" si="8"/>
        <v>127172344.90000008</v>
      </c>
      <c r="I586" s="34"/>
      <c r="J586" s="34"/>
      <c r="K586" s="34"/>
      <c r="L586" s="34"/>
      <c r="M586" s="34"/>
      <c r="N586" s="34"/>
      <c r="O586" s="34"/>
    </row>
    <row r="587" spans="3:15" ht="27" thickBot="1">
      <c r="C587" s="29">
        <v>45838</v>
      </c>
      <c r="D587" s="30">
        <v>452400545878</v>
      </c>
      <c r="E587" s="31" t="s">
        <v>13</v>
      </c>
      <c r="F587" s="32">
        <v>14000</v>
      </c>
      <c r="G587" s="32"/>
      <c r="H587" s="33">
        <f t="shared" si="8"/>
        <v>127186344.90000008</v>
      </c>
      <c r="I587" s="34"/>
      <c r="J587" s="34"/>
      <c r="K587" s="34"/>
      <c r="L587" s="34"/>
      <c r="M587" s="34"/>
      <c r="N587" s="34"/>
      <c r="O587" s="34"/>
    </row>
    <row r="588" spans="3:15" ht="27" thickBot="1">
      <c r="C588" s="29">
        <v>45838</v>
      </c>
      <c r="D588" s="30">
        <v>400151212</v>
      </c>
      <c r="E588" s="31" t="s">
        <v>13</v>
      </c>
      <c r="F588" s="32">
        <v>12600</v>
      </c>
      <c r="G588" s="32"/>
      <c r="H588" s="33">
        <f t="shared" si="8"/>
        <v>127198944.90000008</v>
      </c>
      <c r="I588" s="34"/>
      <c r="J588" s="34"/>
      <c r="K588" s="34"/>
      <c r="L588" s="34"/>
      <c r="M588" s="34"/>
      <c r="N588" s="34"/>
      <c r="O588" s="34"/>
    </row>
    <row r="589" spans="3:15" ht="27" thickBot="1">
      <c r="C589" s="29">
        <v>45838</v>
      </c>
      <c r="D589" s="30">
        <v>239634604</v>
      </c>
      <c r="E589" s="31" t="s">
        <v>13</v>
      </c>
      <c r="F589" s="32">
        <v>7700</v>
      </c>
      <c r="G589" s="32"/>
      <c r="H589" s="33">
        <f t="shared" si="8"/>
        <v>127206644.90000008</v>
      </c>
      <c r="I589" s="34"/>
      <c r="J589" s="34"/>
      <c r="K589" s="34"/>
      <c r="L589" s="34"/>
      <c r="M589" s="34"/>
      <c r="N589" s="34"/>
      <c r="O589" s="34"/>
    </row>
    <row r="590" spans="3:15" ht="27" thickBot="1">
      <c r="C590" s="29">
        <v>45838</v>
      </c>
      <c r="D590" s="30">
        <v>239634614</v>
      </c>
      <c r="E590" s="31" t="s">
        <v>13</v>
      </c>
      <c r="F590" s="32">
        <v>20300</v>
      </c>
      <c r="G590" s="32"/>
      <c r="H590" s="33">
        <f t="shared" si="8"/>
        <v>127226944.90000008</v>
      </c>
      <c r="I590" s="34"/>
      <c r="J590" s="34"/>
      <c r="K590" s="34"/>
      <c r="L590" s="34"/>
      <c r="M590" s="34"/>
      <c r="N590" s="34"/>
      <c r="O590" s="34"/>
    </row>
    <row r="591" spans="3:15" ht="27" thickBot="1">
      <c r="C591" s="29">
        <v>45838</v>
      </c>
      <c r="D591" s="30">
        <v>400176813</v>
      </c>
      <c r="E591" s="31" t="s">
        <v>13</v>
      </c>
      <c r="F591" s="32">
        <v>6300</v>
      </c>
      <c r="G591" s="32"/>
      <c r="H591" s="33">
        <f t="shared" ref="H591:H602" si="9">+H590+F591-G591</f>
        <v>127233244.90000008</v>
      </c>
      <c r="I591" s="34"/>
      <c r="J591" s="34"/>
      <c r="K591" s="34"/>
      <c r="L591" s="34"/>
      <c r="M591" s="34"/>
      <c r="N591" s="34"/>
      <c r="O591" s="34"/>
    </row>
    <row r="592" spans="3:15" ht="27" thickBot="1">
      <c r="C592" s="29">
        <v>45838</v>
      </c>
      <c r="D592" s="30">
        <v>400184225</v>
      </c>
      <c r="E592" s="31" t="s">
        <v>13</v>
      </c>
      <c r="F592" s="32">
        <v>5000</v>
      </c>
      <c r="G592" s="32"/>
      <c r="H592" s="33">
        <f t="shared" si="9"/>
        <v>127238244.90000008</v>
      </c>
      <c r="I592" s="34"/>
      <c r="J592" s="34"/>
      <c r="K592" s="34"/>
      <c r="L592" s="34"/>
      <c r="M592" s="34"/>
      <c r="N592" s="34"/>
      <c r="O592" s="34"/>
    </row>
    <row r="593" spans="3:16" ht="27" thickBot="1">
      <c r="C593" s="29">
        <v>45838</v>
      </c>
      <c r="D593" s="30">
        <v>400186556</v>
      </c>
      <c r="E593" s="31" t="s">
        <v>13</v>
      </c>
      <c r="F593" s="32">
        <v>800</v>
      </c>
      <c r="G593" s="32"/>
      <c r="H593" s="33">
        <f t="shared" si="9"/>
        <v>127239044.90000008</v>
      </c>
      <c r="I593" s="34"/>
      <c r="J593" s="34"/>
      <c r="K593" s="34"/>
      <c r="L593" s="34"/>
      <c r="M593" s="34"/>
      <c r="N593" s="34"/>
      <c r="O593" s="34"/>
    </row>
    <row r="594" spans="3:16" ht="27" thickBot="1">
      <c r="C594" s="29">
        <v>45838</v>
      </c>
      <c r="D594" s="30">
        <v>400190533</v>
      </c>
      <c r="E594" s="31" t="s">
        <v>13</v>
      </c>
      <c r="F594" s="32">
        <v>11200</v>
      </c>
      <c r="G594" s="32"/>
      <c r="H594" s="33">
        <f t="shared" si="9"/>
        <v>127250244.90000008</v>
      </c>
      <c r="I594" s="34"/>
      <c r="J594" s="34"/>
      <c r="K594" s="34"/>
      <c r="L594" s="34"/>
      <c r="M594" s="34"/>
      <c r="N594" s="34"/>
      <c r="O594" s="34"/>
    </row>
    <row r="595" spans="3:16" ht="27" thickBot="1">
      <c r="C595" s="29">
        <v>45838</v>
      </c>
      <c r="D595" s="30">
        <v>452400540024</v>
      </c>
      <c r="E595" s="31" t="s">
        <v>13</v>
      </c>
      <c r="F595" s="32">
        <v>27768</v>
      </c>
      <c r="G595" s="32"/>
      <c r="H595" s="33">
        <f t="shared" si="9"/>
        <v>127278012.90000008</v>
      </c>
      <c r="I595" s="34"/>
      <c r="J595" s="34"/>
      <c r="K595" s="34"/>
      <c r="L595" s="34"/>
      <c r="M595" s="34"/>
      <c r="N595" s="34"/>
      <c r="O595" s="34"/>
    </row>
    <row r="596" spans="3:16" ht="27" thickBot="1">
      <c r="C596" s="29">
        <v>45838</v>
      </c>
      <c r="D596" s="30">
        <v>452400540101</v>
      </c>
      <c r="E596" s="31" t="s">
        <v>13</v>
      </c>
      <c r="F596" s="32">
        <v>14700</v>
      </c>
      <c r="G596" s="32"/>
      <c r="H596" s="33">
        <f t="shared" si="9"/>
        <v>127292712.90000008</v>
      </c>
      <c r="I596" s="34"/>
      <c r="J596" s="34"/>
      <c r="K596" s="34"/>
      <c r="L596" s="34"/>
      <c r="M596" s="34"/>
      <c r="N596" s="34"/>
      <c r="O596" s="34"/>
    </row>
    <row r="597" spans="3:16" ht="27" thickBot="1">
      <c r="C597" s="29">
        <v>45838</v>
      </c>
      <c r="D597" s="30">
        <v>5530030470</v>
      </c>
      <c r="E597" s="31" t="s">
        <v>13</v>
      </c>
      <c r="F597" s="32">
        <v>14000</v>
      </c>
      <c r="G597" s="32"/>
      <c r="H597" s="33">
        <f t="shared" si="9"/>
        <v>127306712.90000008</v>
      </c>
      <c r="I597" s="34"/>
      <c r="J597" s="34"/>
      <c r="K597" s="34"/>
      <c r="L597" s="34"/>
      <c r="M597" s="34"/>
      <c r="N597" s="34"/>
      <c r="O597" s="34"/>
    </row>
    <row r="598" spans="3:16" ht="27" thickBot="1">
      <c r="C598" s="29">
        <v>45838</v>
      </c>
      <c r="D598" s="30">
        <v>5530030473</v>
      </c>
      <c r="E598" s="31" t="s">
        <v>13</v>
      </c>
      <c r="F598" s="32">
        <v>61800</v>
      </c>
      <c r="G598" s="32"/>
      <c r="H598" s="33">
        <f t="shared" si="9"/>
        <v>127368512.90000008</v>
      </c>
      <c r="I598" s="34"/>
      <c r="J598" s="34"/>
      <c r="K598" s="34"/>
      <c r="L598" s="34"/>
      <c r="M598" s="34"/>
      <c r="N598" s="34"/>
      <c r="O598" s="34"/>
    </row>
    <row r="599" spans="3:16" ht="27" thickBot="1">
      <c r="C599" s="29">
        <v>45838</v>
      </c>
      <c r="D599" s="30">
        <v>923963871</v>
      </c>
      <c r="E599" s="31" t="s">
        <v>13</v>
      </c>
      <c r="F599" s="32">
        <v>12600</v>
      </c>
      <c r="G599" s="32"/>
      <c r="H599" s="33">
        <f t="shared" si="9"/>
        <v>127381112.90000008</v>
      </c>
      <c r="I599" s="34"/>
      <c r="J599" s="34"/>
      <c r="K599" s="34"/>
      <c r="L599" s="34"/>
      <c r="M599" s="34"/>
      <c r="N599" s="34"/>
      <c r="O599" s="34"/>
    </row>
    <row r="600" spans="3:16" ht="53.25" thickBot="1">
      <c r="C600" s="29">
        <v>45838</v>
      </c>
      <c r="D600" s="30">
        <v>744374</v>
      </c>
      <c r="E600" s="31" t="s">
        <v>22</v>
      </c>
      <c r="F600" s="32">
        <v>1500</v>
      </c>
      <c r="G600" s="32"/>
      <c r="H600" s="33">
        <f t="shared" si="9"/>
        <v>127382612.90000008</v>
      </c>
      <c r="I600" s="34"/>
      <c r="J600" s="34"/>
      <c r="K600" s="34"/>
      <c r="L600" s="34"/>
      <c r="M600" s="34"/>
      <c r="N600" s="34"/>
      <c r="O600" s="34"/>
    </row>
    <row r="601" spans="3:16" ht="53.25" thickBot="1">
      <c r="C601" s="29">
        <v>45838</v>
      </c>
      <c r="D601" s="30">
        <v>167180</v>
      </c>
      <c r="E601" s="31" t="s">
        <v>22</v>
      </c>
      <c r="F601" s="32">
        <v>600</v>
      </c>
      <c r="G601" s="32"/>
      <c r="H601" s="33">
        <f t="shared" si="9"/>
        <v>127383212.90000008</v>
      </c>
      <c r="I601" s="34"/>
      <c r="J601" s="34"/>
      <c r="K601" s="34"/>
      <c r="L601" s="34"/>
      <c r="M601" s="34"/>
      <c r="N601" s="34"/>
      <c r="O601" s="34"/>
    </row>
    <row r="602" spans="3:16" ht="53.25" thickBot="1">
      <c r="C602" s="29">
        <v>45838</v>
      </c>
      <c r="D602" s="30">
        <v>173034</v>
      </c>
      <c r="E602" s="31" t="s">
        <v>22</v>
      </c>
      <c r="F602" s="32">
        <v>2550</v>
      </c>
      <c r="G602" s="32"/>
      <c r="H602" s="33">
        <f t="shared" si="9"/>
        <v>127385762.90000008</v>
      </c>
      <c r="I602" s="34"/>
      <c r="J602" s="34"/>
      <c r="K602" s="34"/>
      <c r="L602" s="34"/>
      <c r="M602" s="34"/>
      <c r="N602" s="34"/>
      <c r="O602" s="34"/>
    </row>
    <row r="603" spans="3:16" ht="27" thickBot="1">
      <c r="C603" s="47"/>
      <c r="D603" s="48"/>
      <c r="E603" s="48"/>
      <c r="F603" s="49">
        <f>SUM(F13:F602)</f>
        <v>37700823.079999998</v>
      </c>
      <c r="G603" s="50">
        <f>SUM(G13:G602)</f>
        <v>41526202.509999998</v>
      </c>
      <c r="H603" s="50">
        <f>+H602</f>
        <v>127385762.90000008</v>
      </c>
      <c r="I603" s="34"/>
      <c r="J603" s="34"/>
      <c r="K603" s="34"/>
      <c r="L603" s="34"/>
      <c r="M603" s="34"/>
      <c r="N603" s="34"/>
      <c r="O603" s="34"/>
      <c r="P603" s="45"/>
    </row>
    <row r="604" spans="3:16" ht="26.25">
      <c r="C604" s="47"/>
      <c r="D604" s="51"/>
      <c r="E604" s="48"/>
      <c r="F604" s="52"/>
      <c r="G604" s="52"/>
      <c r="H604" s="53"/>
      <c r="I604" s="34"/>
      <c r="J604" s="34"/>
      <c r="K604" s="34"/>
      <c r="L604" s="34"/>
      <c r="M604" s="34"/>
      <c r="N604" s="34"/>
      <c r="O604" s="34"/>
      <c r="P604" s="45"/>
    </row>
    <row r="605" spans="3:16" ht="26.25">
      <c r="C605" s="54"/>
      <c r="D605" s="55"/>
      <c r="E605" s="48"/>
      <c r="F605" s="56"/>
      <c r="G605" s="57"/>
      <c r="H605" s="58"/>
      <c r="I605" s="34"/>
      <c r="J605" s="34"/>
      <c r="K605" s="34"/>
      <c r="L605" s="34"/>
      <c r="M605" s="34"/>
      <c r="N605" s="34"/>
      <c r="O605" s="34"/>
      <c r="P605" s="45"/>
    </row>
    <row r="606" spans="3:16" ht="26.25" hidden="1">
      <c r="C606" s="54"/>
      <c r="D606" s="55"/>
      <c r="E606" s="48"/>
      <c r="F606" s="56"/>
      <c r="G606" s="57"/>
      <c r="H606" s="58"/>
      <c r="I606" s="34"/>
      <c r="J606" s="34"/>
      <c r="K606" s="34"/>
      <c r="L606" s="34"/>
      <c r="M606" s="34"/>
      <c r="N606" s="34"/>
      <c r="O606" s="34"/>
      <c r="P606" s="45"/>
    </row>
    <row r="607" spans="3:16" ht="26.25" hidden="1">
      <c r="C607" s="54"/>
      <c r="D607" s="55"/>
      <c r="E607" s="48"/>
      <c r="F607" s="56"/>
      <c r="G607" s="57"/>
      <c r="H607" s="58"/>
      <c r="I607" s="34"/>
      <c r="J607" s="34"/>
      <c r="K607" s="34"/>
      <c r="L607" s="34"/>
      <c r="M607" s="34"/>
      <c r="N607" s="34"/>
      <c r="O607" s="34"/>
      <c r="P607" s="45"/>
    </row>
    <row r="608" spans="3:16" ht="26.25" hidden="1">
      <c r="C608" s="54"/>
      <c r="D608" s="55"/>
      <c r="E608" s="48"/>
      <c r="F608" s="56"/>
      <c r="G608" s="57"/>
      <c r="H608" s="58"/>
      <c r="I608" s="34"/>
      <c r="J608" s="34"/>
      <c r="K608" s="34"/>
      <c r="L608" s="34"/>
      <c r="M608" s="34"/>
      <c r="N608" s="34"/>
      <c r="O608" s="34"/>
      <c r="P608" s="45"/>
    </row>
    <row r="609" spans="3:16" ht="26.25">
      <c r="C609" s="54"/>
      <c r="D609" s="55"/>
      <c r="E609" s="48"/>
      <c r="F609" s="56"/>
      <c r="G609" s="57"/>
      <c r="H609" s="58"/>
      <c r="I609" s="34"/>
      <c r="J609" s="34"/>
      <c r="K609" s="34"/>
      <c r="L609" s="34"/>
      <c r="M609" s="34"/>
      <c r="N609" s="34"/>
      <c r="O609" s="34"/>
      <c r="P609" s="45"/>
    </row>
    <row r="610" spans="3:16" ht="26.25">
      <c r="C610" s="54"/>
      <c r="D610" s="55"/>
      <c r="E610" s="48"/>
      <c r="F610" s="56"/>
      <c r="G610" s="57"/>
      <c r="H610" s="58"/>
      <c r="I610" s="34"/>
      <c r="J610" s="34"/>
      <c r="K610" s="34"/>
      <c r="L610" s="34"/>
      <c r="M610" s="34"/>
      <c r="N610" s="34"/>
      <c r="O610" s="34"/>
      <c r="P610" s="45"/>
    </row>
    <row r="611" spans="3:16" ht="26.25">
      <c r="C611" s="54"/>
      <c r="D611" s="55"/>
      <c r="E611" s="48"/>
      <c r="F611" s="56"/>
      <c r="G611" s="57"/>
      <c r="H611" s="58"/>
      <c r="I611" s="34"/>
      <c r="J611" s="34"/>
      <c r="K611" s="34"/>
      <c r="L611" s="34"/>
      <c r="M611" s="34"/>
      <c r="N611" s="34"/>
      <c r="O611" s="34"/>
      <c r="P611" s="45"/>
    </row>
    <row r="612" spans="3:16" ht="46.5">
      <c r="C612" s="59" t="s">
        <v>235</v>
      </c>
      <c r="D612" s="60"/>
      <c r="E612" s="60"/>
      <c r="F612" s="60"/>
      <c r="G612" s="60"/>
      <c r="H612" s="61"/>
      <c r="I612" s="34"/>
      <c r="J612" s="34"/>
      <c r="K612" s="34"/>
      <c r="L612" s="34"/>
      <c r="M612" s="34"/>
      <c r="N612" s="34"/>
      <c r="O612" s="34"/>
      <c r="P612" s="45"/>
    </row>
    <row r="613" spans="3:16" ht="46.5">
      <c r="C613" s="59" t="s">
        <v>236</v>
      </c>
      <c r="D613" s="60"/>
      <c r="E613" s="60"/>
      <c r="F613" s="60"/>
      <c r="G613" s="60"/>
      <c r="H613" s="61"/>
      <c r="I613" s="34"/>
      <c r="J613" s="34"/>
      <c r="K613" s="34"/>
      <c r="L613" s="34"/>
      <c r="M613" s="34"/>
      <c r="N613" s="34"/>
      <c r="O613" s="34"/>
      <c r="P613" s="45"/>
    </row>
    <row r="614" spans="3:16" ht="26.25">
      <c r="C614" s="54"/>
      <c r="D614" s="62"/>
      <c r="E614" s="48"/>
      <c r="F614" s="56"/>
      <c r="G614" s="57"/>
      <c r="H614" s="63"/>
      <c r="I614" s="34"/>
      <c r="J614" s="34"/>
      <c r="K614" s="34"/>
      <c r="L614" s="34"/>
      <c r="M614" s="34"/>
      <c r="N614" s="34"/>
      <c r="O614" s="34"/>
      <c r="P614" s="45"/>
    </row>
    <row r="615" spans="3:16" ht="48" customHeight="1">
      <c r="C615" s="59" t="s">
        <v>237</v>
      </c>
      <c r="D615" s="60"/>
      <c r="E615" s="48"/>
      <c r="G615" s="60" t="s">
        <v>238</v>
      </c>
      <c r="H615" s="61"/>
      <c r="I615" s="34"/>
      <c r="K615" s="34"/>
      <c r="L615" s="34"/>
      <c r="M615" s="34"/>
      <c r="N615" s="34"/>
      <c r="O615" s="34"/>
      <c r="P615" s="45"/>
    </row>
    <row r="616" spans="3:16" ht="66.75" customHeight="1" thickBot="1">
      <c r="C616" s="64" t="s">
        <v>239</v>
      </c>
      <c r="D616" s="65"/>
      <c r="E616" s="66"/>
      <c r="F616" s="22"/>
      <c r="G616" s="67" t="s">
        <v>240</v>
      </c>
      <c r="H616" s="68"/>
      <c r="I616" s="34"/>
      <c r="J616" s="34"/>
      <c r="K616" s="34"/>
      <c r="L616" s="34"/>
      <c r="M616" s="34"/>
      <c r="N616" s="34"/>
      <c r="O616" s="34"/>
      <c r="P616" s="69"/>
    </row>
    <row r="617" spans="3:16" ht="26.25">
      <c r="C617" s="70"/>
      <c r="D617" s="71"/>
      <c r="E617" s="72"/>
      <c r="F617" s="73"/>
      <c r="G617" s="73"/>
      <c r="H617" s="74"/>
      <c r="I617" s="34"/>
      <c r="J617" s="34"/>
      <c r="K617" s="34"/>
      <c r="L617" s="34"/>
      <c r="M617" s="34"/>
      <c r="N617" s="34"/>
      <c r="O617" s="34"/>
      <c r="P617" s="45"/>
    </row>
    <row r="619" spans="3:16" ht="26.25">
      <c r="C619" s="75"/>
      <c r="D619" s="76"/>
      <c r="E619" s="77"/>
      <c r="F619" s="78"/>
      <c r="G619" s="79"/>
      <c r="H619" s="80"/>
      <c r="I619" s="81"/>
      <c r="J619" s="81"/>
      <c r="K619" s="81"/>
      <c r="L619" s="81"/>
      <c r="M619" s="81"/>
      <c r="N619" s="81"/>
      <c r="O619" s="81"/>
      <c r="P619" s="82"/>
    </row>
    <row r="620" spans="3:16" ht="26.25">
      <c r="C620" s="75"/>
      <c r="D620" s="76"/>
      <c r="E620" s="77"/>
      <c r="F620" s="78"/>
      <c r="G620" s="79"/>
      <c r="H620" s="80"/>
      <c r="I620" s="81"/>
      <c r="J620" s="81"/>
      <c r="K620" s="81"/>
      <c r="L620" s="81"/>
      <c r="M620" s="81"/>
      <c r="N620" s="81"/>
      <c r="O620" s="81"/>
      <c r="P620" s="82"/>
    </row>
    <row r="621" spans="3:16" ht="26.25" customHeight="1">
      <c r="C621" s="16" t="s">
        <v>1</v>
      </c>
      <c r="D621" s="16"/>
      <c r="E621" s="16"/>
      <c r="F621" s="16"/>
      <c r="G621" s="16"/>
      <c r="H621" s="16"/>
      <c r="I621" s="16"/>
      <c r="J621" s="83"/>
      <c r="K621" s="83"/>
      <c r="L621" s="83"/>
      <c r="M621" s="83"/>
      <c r="N621" s="83"/>
      <c r="O621" s="83"/>
      <c r="P621" s="18"/>
    </row>
    <row r="622" spans="3:16" ht="26.25" customHeight="1">
      <c r="C622" s="16" t="s">
        <v>2</v>
      </c>
      <c r="D622" s="16"/>
      <c r="E622" s="16"/>
      <c r="F622" s="16"/>
      <c r="G622" s="16"/>
      <c r="H622" s="16"/>
      <c r="I622" s="16"/>
      <c r="J622" s="83"/>
      <c r="K622" s="83"/>
      <c r="L622" s="83"/>
      <c r="M622" s="83"/>
      <c r="N622" s="83"/>
      <c r="O622" s="83"/>
      <c r="P622" s="18"/>
    </row>
    <row r="623" spans="3:16" ht="26.25" customHeight="1">
      <c r="C623" s="16" t="s">
        <v>241</v>
      </c>
      <c r="D623" s="16"/>
      <c r="E623" s="16"/>
      <c r="F623" s="16"/>
      <c r="G623" s="16"/>
      <c r="H623" s="16"/>
      <c r="I623" s="16"/>
      <c r="J623" s="83"/>
      <c r="K623" s="83"/>
      <c r="L623" s="83"/>
      <c r="M623" s="83"/>
      <c r="N623" s="83"/>
      <c r="O623" s="83"/>
      <c r="P623" s="18"/>
    </row>
    <row r="624" spans="3:16" ht="26.25" customHeight="1">
      <c r="C624" s="16" t="s">
        <v>242</v>
      </c>
      <c r="D624" s="16"/>
      <c r="E624" s="16"/>
      <c r="F624" s="16"/>
      <c r="G624" s="16"/>
      <c r="H624" s="16"/>
      <c r="I624" s="16"/>
      <c r="J624" s="83"/>
      <c r="K624" s="83"/>
      <c r="L624" s="83"/>
      <c r="M624" s="83"/>
      <c r="N624" s="83"/>
      <c r="O624" s="83"/>
      <c r="P624" s="18"/>
    </row>
    <row r="625" spans="3:16" ht="26.25">
      <c r="C625" s="16" t="s">
        <v>5</v>
      </c>
      <c r="D625" s="16"/>
      <c r="E625" s="16"/>
      <c r="F625" s="16"/>
      <c r="G625" s="16"/>
      <c r="H625" s="16"/>
      <c r="I625" s="16"/>
      <c r="J625" s="83"/>
      <c r="K625" s="83"/>
      <c r="L625" s="83"/>
      <c r="M625" s="83"/>
      <c r="N625" s="83"/>
      <c r="O625" s="83"/>
      <c r="P625" s="18"/>
    </row>
    <row r="626" spans="3:16" ht="26.25">
      <c r="C626" s="16" t="s">
        <v>6</v>
      </c>
      <c r="D626" s="16"/>
      <c r="E626" s="16"/>
      <c r="F626" s="16"/>
      <c r="G626" s="16"/>
      <c r="H626" s="16"/>
      <c r="I626" s="16"/>
      <c r="J626" s="83"/>
      <c r="K626" s="83"/>
      <c r="L626" s="83"/>
      <c r="M626" s="83"/>
      <c r="N626" s="83"/>
      <c r="O626" s="83"/>
      <c r="P626" s="18"/>
    </row>
    <row r="627" spans="3:16" ht="26.25"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</row>
    <row r="628" spans="3:16" ht="26.25">
      <c r="C628" s="71"/>
      <c r="D628" s="84"/>
      <c r="E628" s="85"/>
      <c r="F628" s="86"/>
      <c r="G628" s="52"/>
      <c r="H628" s="87"/>
      <c r="I628" s="88"/>
      <c r="J628" s="88"/>
      <c r="K628" s="88"/>
      <c r="L628" s="88"/>
      <c r="M628" s="88"/>
      <c r="N628" s="88"/>
      <c r="O628" s="88"/>
      <c r="P628" s="85"/>
    </row>
    <row r="629" spans="3:16" ht="27" thickBot="1">
      <c r="C629" s="89"/>
      <c r="D629" s="84"/>
      <c r="E629" s="85"/>
      <c r="F629" s="86"/>
      <c r="G629" s="52"/>
      <c r="H629" s="87"/>
      <c r="I629" s="88"/>
      <c r="J629" s="88"/>
      <c r="K629" s="88"/>
      <c r="L629" s="88"/>
      <c r="M629" s="88"/>
      <c r="N629" s="88"/>
      <c r="O629" s="88"/>
      <c r="P629" s="85"/>
    </row>
    <row r="630" spans="3:16" ht="82.5" customHeight="1" thickBot="1">
      <c r="C630" s="90" t="s">
        <v>243</v>
      </c>
      <c r="D630" s="90" t="s">
        <v>244</v>
      </c>
      <c r="E630" s="90" t="s">
        <v>245</v>
      </c>
      <c r="F630" s="90" t="s">
        <v>246</v>
      </c>
      <c r="G630" s="90" t="s">
        <v>247</v>
      </c>
      <c r="H630" s="90" t="s">
        <v>248</v>
      </c>
      <c r="I630" s="90" t="s">
        <v>249</v>
      </c>
      <c r="J630" s="91"/>
      <c r="K630" s="91"/>
      <c r="L630" s="91"/>
      <c r="M630" s="91"/>
      <c r="N630" s="91"/>
      <c r="O630" s="91"/>
    </row>
    <row r="631" spans="3:16" s="98" customFormat="1" ht="26.25" thickBot="1">
      <c r="C631" s="92" t="s">
        <v>250</v>
      </c>
      <c r="D631" s="93">
        <f>+'[1]MAYO 2025'!H776</f>
        <v>27536.61</v>
      </c>
      <c r="E631" s="94">
        <f>295832.81+55891.95+3740.75</f>
        <v>355465.51</v>
      </c>
      <c r="F631" s="95">
        <f>297882.5</f>
        <v>297882.5</v>
      </c>
      <c r="G631" s="94">
        <f>+D631+E631-F631</f>
        <v>85119.62</v>
      </c>
      <c r="H631" s="96">
        <f>2043.98+55891.95+27183.69</f>
        <v>85119.62</v>
      </c>
      <c r="I631" s="94">
        <f>+G631-H631</f>
        <v>0</v>
      </c>
      <c r="J631" s="97"/>
      <c r="K631" s="97"/>
      <c r="L631" s="97"/>
      <c r="M631" s="97"/>
      <c r="N631" s="97"/>
      <c r="O631" s="97"/>
    </row>
    <row r="632" spans="3:16" s="98" customFormat="1" ht="26.25" thickBot="1">
      <c r="C632" s="92" t="s">
        <v>251</v>
      </c>
      <c r="D632" s="93">
        <f>+'[1]MAYO 2025'!H777</f>
        <v>0</v>
      </c>
      <c r="E632" s="94">
        <f>1696346.91+23518.08</f>
        <v>1719864.99</v>
      </c>
      <c r="F632" s="95">
        <f>1719864.99</f>
        <v>1719864.99</v>
      </c>
      <c r="G632" s="94">
        <f>+D632+E632-F632</f>
        <v>0</v>
      </c>
      <c r="H632" s="96">
        <v>0</v>
      </c>
      <c r="I632" s="94">
        <f>+G632-H632</f>
        <v>0</v>
      </c>
      <c r="J632" s="97"/>
      <c r="K632" s="97"/>
      <c r="L632" s="97"/>
      <c r="M632" s="97"/>
      <c r="N632" s="97"/>
      <c r="O632" s="97"/>
    </row>
    <row r="633" spans="3:16" s="98" customFormat="1" ht="57.75" hidden="1" thickBot="1">
      <c r="C633" s="99" t="s">
        <v>252</v>
      </c>
      <c r="D633" s="93"/>
      <c r="E633" s="94"/>
      <c r="F633" s="95"/>
      <c r="G633" s="94"/>
      <c r="H633" s="96"/>
      <c r="I633" s="94"/>
      <c r="J633" s="97"/>
      <c r="K633" s="97"/>
      <c r="L633" s="97"/>
      <c r="M633" s="97"/>
      <c r="N633" s="97"/>
      <c r="O633" s="97"/>
    </row>
    <row r="634" spans="3:16" s="98" customFormat="1" ht="57.75" thickBot="1">
      <c r="C634" s="99" t="s">
        <v>253</v>
      </c>
      <c r="D634" s="93">
        <f>+'[1]MAYO 2025'!H779</f>
        <v>265111.5</v>
      </c>
      <c r="E634" s="94">
        <v>0.79</v>
      </c>
      <c r="F634" s="95">
        <v>14076.14</v>
      </c>
      <c r="G634" s="94">
        <f>+D634+E634-F634</f>
        <v>251036.14999999997</v>
      </c>
      <c r="H634" s="96">
        <v>251036.15</v>
      </c>
      <c r="I634" s="94">
        <f>+G634-H634</f>
        <v>0</v>
      </c>
      <c r="J634" s="97"/>
      <c r="K634" s="97"/>
      <c r="L634" s="97"/>
      <c r="M634" s="97"/>
      <c r="N634" s="97"/>
      <c r="O634" s="97"/>
    </row>
    <row r="635" spans="3:16" s="98" customFormat="1" ht="47.25" customHeight="1" thickBot="1">
      <c r="C635" s="100" t="s">
        <v>254</v>
      </c>
      <c r="D635" s="93">
        <f>+'[1]MAYO 2025'!H780</f>
        <v>59841200.870000005</v>
      </c>
      <c r="E635" s="94">
        <f>671000+170000+22484.26+14247027.94+5761450+1125000</f>
        <v>21996962.199999999</v>
      </c>
      <c r="F635" s="95">
        <f>28897726.24+671000+2022397.1+294177.44</f>
        <v>31885300.780000001</v>
      </c>
      <c r="G635" s="94">
        <f>+D635+E635+-F635</f>
        <v>49952862.290000007</v>
      </c>
      <c r="H635" s="96">
        <f>2716817.78+47236044.51</f>
        <v>49952862.289999999</v>
      </c>
      <c r="I635" s="94">
        <f>+G635-H635</f>
        <v>0</v>
      </c>
      <c r="J635" s="97"/>
      <c r="K635" s="97">
        <f>1724429.17+297967.93</f>
        <v>2022397.0999999999</v>
      </c>
      <c r="L635" s="97"/>
      <c r="M635" s="97"/>
      <c r="N635" s="97"/>
      <c r="O635" s="101"/>
      <c r="P635" s="102"/>
    </row>
    <row r="636" spans="3:16" s="98" customFormat="1" ht="54" customHeight="1" thickBot="1">
      <c r="C636" s="103" t="s">
        <v>255</v>
      </c>
      <c r="D636" s="93">
        <f>+'[1]MAYO 2025'!H781</f>
        <v>60707993.050000004</v>
      </c>
      <c r="E636" s="94">
        <f>11637023.39+78750+200000+671000</f>
        <v>12586773.390000001</v>
      </c>
      <c r="F636" s="95">
        <f>7481891.99+1511.88</f>
        <v>7483403.8700000001</v>
      </c>
      <c r="G636" s="94">
        <f>+D636+E636-F636</f>
        <v>65811362.57</v>
      </c>
      <c r="H636" s="96">
        <f>113303.6+65698058.97</f>
        <v>65811362.57</v>
      </c>
      <c r="I636" s="94">
        <f>+G636-H636</f>
        <v>0</v>
      </c>
      <c r="J636" s="97"/>
      <c r="K636" s="97"/>
      <c r="L636" s="97"/>
      <c r="M636" s="97"/>
      <c r="N636" s="97"/>
      <c r="O636" s="97"/>
      <c r="P636" s="102"/>
    </row>
    <row r="637" spans="3:16" s="98" customFormat="1" ht="54" customHeight="1" thickBot="1">
      <c r="C637" s="100" t="s">
        <v>256</v>
      </c>
      <c r="D637" s="93">
        <f>+'[1]MAYO 2025'!H782</f>
        <v>10369300.300000001</v>
      </c>
      <c r="E637" s="94">
        <v>1041756.2</v>
      </c>
      <c r="F637" s="95">
        <v>125674.23</v>
      </c>
      <c r="G637" s="94">
        <f>+D637+E637-F637</f>
        <v>11285382.27</v>
      </c>
      <c r="H637" s="96">
        <v>11285382.27</v>
      </c>
      <c r="I637" s="94">
        <f>+G637-H637</f>
        <v>0</v>
      </c>
      <c r="J637" s="104"/>
      <c r="K637" s="105"/>
      <c r="L637" s="97"/>
      <c r="M637" s="97"/>
      <c r="N637" s="97"/>
      <c r="O637" s="97"/>
    </row>
    <row r="638" spans="3:16" s="98" customFormat="1" ht="27" thickBot="1">
      <c r="C638" s="106"/>
      <c r="D638" s="107">
        <f>SUM(D631:D637)</f>
        <v>131211142.33</v>
      </c>
      <c r="E638" s="49">
        <f>SUM(E631:E637)</f>
        <v>37700823.079999998</v>
      </c>
      <c r="F638" s="50">
        <f>SUM(F631:F637)</f>
        <v>41526202.509999998</v>
      </c>
      <c r="G638" s="50">
        <f>SUM(G631:G637)</f>
        <v>127385762.90000001</v>
      </c>
      <c r="H638" s="108">
        <f>SUBTOTAL(9,H631:H637)</f>
        <v>127385762.89999999</v>
      </c>
      <c r="I638" s="109">
        <f>SUM(I632:I637)</f>
        <v>0</v>
      </c>
      <c r="J638" s="110"/>
      <c r="K638" s="110"/>
      <c r="L638" s="110"/>
      <c r="M638" s="110"/>
      <c r="N638" s="110"/>
      <c r="O638" s="110"/>
    </row>
    <row r="639" spans="3:16" ht="26.25">
      <c r="C639" s="111"/>
      <c r="D639" s="112"/>
      <c r="E639" s="74">
        <f>+E638-F603</f>
        <v>0</v>
      </c>
      <c r="F639" s="113">
        <f>+F638-G603</f>
        <v>0</v>
      </c>
      <c r="G639" s="52"/>
      <c r="H639" s="87"/>
      <c r="I639" s="101"/>
      <c r="K639" s="101"/>
      <c r="L639" s="101"/>
      <c r="M639" s="101"/>
      <c r="N639" s="101"/>
      <c r="O639" s="101"/>
      <c r="P639" s="114"/>
    </row>
    <row r="640" spans="3:16" ht="26.25">
      <c r="C640" s="111"/>
      <c r="D640" s="115"/>
      <c r="E640" s="74"/>
      <c r="F640" s="113"/>
      <c r="G640" s="52"/>
      <c r="H640" s="87"/>
      <c r="I640" s="101"/>
      <c r="K640" s="101"/>
      <c r="L640" s="101"/>
      <c r="M640" s="101"/>
      <c r="N640" s="101"/>
      <c r="O640" s="101"/>
      <c r="P640" s="114"/>
    </row>
    <row r="641" spans="3:16" ht="26.25">
      <c r="C641" s="111"/>
      <c r="D641" s="115"/>
      <c r="E641" s="74"/>
      <c r="F641" s="113"/>
      <c r="G641" s="52"/>
      <c r="H641" s="87"/>
      <c r="I641" s="101"/>
      <c r="K641" s="101"/>
      <c r="L641" s="101"/>
      <c r="M641" s="101"/>
      <c r="N641" s="101"/>
      <c r="O641" s="101"/>
      <c r="P641" s="114"/>
    </row>
    <row r="642" spans="3:16" ht="26.25">
      <c r="C642" s="111"/>
      <c r="D642" s="115"/>
      <c r="E642" s="74"/>
      <c r="F642" s="113"/>
      <c r="G642" s="52"/>
      <c r="H642" s="87"/>
      <c r="I642" s="101"/>
      <c r="K642" s="101"/>
      <c r="L642" s="101"/>
      <c r="M642" s="101"/>
      <c r="N642" s="101"/>
      <c r="O642" s="101"/>
      <c r="P642" s="114"/>
    </row>
    <row r="643" spans="3:16" ht="26.25">
      <c r="C643" s="111"/>
      <c r="D643" s="115"/>
      <c r="E643" s="74"/>
      <c r="F643" s="113"/>
      <c r="G643" s="52"/>
      <c r="H643" s="87"/>
      <c r="I643" s="101"/>
      <c r="K643" s="101"/>
      <c r="L643" s="101"/>
      <c r="M643" s="101"/>
      <c r="N643" s="101"/>
      <c r="O643" s="101"/>
      <c r="P643" s="114"/>
    </row>
    <row r="644" spans="3:16" ht="26.25">
      <c r="C644" s="111"/>
      <c r="D644" s="115"/>
      <c r="E644" s="74"/>
      <c r="F644" s="113"/>
      <c r="G644" s="52"/>
      <c r="H644" s="87"/>
      <c r="I644" s="101"/>
      <c r="K644" s="101"/>
      <c r="L644" s="101"/>
      <c r="M644" s="101"/>
      <c r="N644" s="101"/>
      <c r="O644" s="101"/>
      <c r="P644" s="114"/>
    </row>
    <row r="645" spans="3:16" ht="26.25">
      <c r="C645" s="1"/>
      <c r="D645" s="116"/>
      <c r="E645" s="117"/>
      <c r="F645" s="4"/>
      <c r="G645" s="5"/>
      <c r="H645" s="6"/>
      <c r="I645" s="7"/>
      <c r="J645" s="7"/>
      <c r="K645" s="7"/>
      <c r="L645" s="7"/>
      <c r="M645" s="7"/>
      <c r="N645" s="7"/>
      <c r="O645" s="7"/>
      <c r="P645" s="118"/>
    </row>
    <row r="646" spans="3:16" ht="26.25">
      <c r="C646" s="119"/>
      <c r="D646" s="120"/>
      <c r="E646" s="121"/>
      <c r="F646" s="121"/>
      <c r="G646" s="5"/>
      <c r="H646" s="6"/>
      <c r="I646" s="7"/>
      <c r="J646" s="7"/>
      <c r="K646" s="7"/>
      <c r="L646" s="7"/>
      <c r="M646" s="7"/>
      <c r="N646" s="7"/>
      <c r="O646" s="7"/>
      <c r="P646" s="118"/>
    </row>
    <row r="647" spans="3:16" ht="26.25">
      <c r="C647" s="122"/>
      <c r="D647" s="116"/>
      <c r="E647" s="12"/>
      <c r="F647" s="12"/>
      <c r="G647" s="5"/>
      <c r="H647" s="6"/>
      <c r="I647" s="7"/>
      <c r="J647" s="7"/>
      <c r="K647" s="7"/>
      <c r="L647" s="7"/>
      <c r="M647" s="7"/>
      <c r="N647" s="7"/>
      <c r="O647" s="7"/>
      <c r="P647" s="118"/>
    </row>
    <row r="648" spans="3:16" ht="26.25">
      <c r="C648" s="122"/>
      <c r="D648" s="116"/>
      <c r="E648" s="97"/>
      <c r="F648" s="4"/>
      <c r="G648" s="5"/>
      <c r="H648" s="6"/>
      <c r="I648" s="7"/>
      <c r="J648" s="7"/>
      <c r="K648" s="7"/>
      <c r="L648" s="7"/>
      <c r="M648" s="7"/>
      <c r="N648" s="7"/>
      <c r="O648" s="7"/>
      <c r="P648" s="118"/>
    </row>
    <row r="649" spans="3:16" ht="26.25">
      <c r="C649" s="123"/>
      <c r="D649" s="123"/>
      <c r="E649" s="124"/>
      <c r="F649" s="4"/>
      <c r="G649" s="125"/>
      <c r="H649" s="6"/>
      <c r="I649" s="7"/>
      <c r="J649" s="7"/>
      <c r="K649" s="7"/>
      <c r="L649" s="7"/>
      <c r="M649" s="7"/>
      <c r="N649" s="7"/>
      <c r="O649" s="7"/>
      <c r="P649" s="118"/>
    </row>
    <row r="650" spans="3:16" ht="26.25">
      <c r="C650" s="126" t="s">
        <v>257</v>
      </c>
      <c r="D650" s="126"/>
      <c r="E650" s="127"/>
      <c r="F650" s="4"/>
      <c r="G650" s="126" t="s">
        <v>258</v>
      </c>
      <c r="H650" s="126"/>
      <c r="I650" s="126"/>
      <c r="J650" s="128"/>
      <c r="K650" s="128"/>
      <c r="L650" s="128"/>
      <c r="M650" s="128"/>
      <c r="N650" s="128"/>
      <c r="O650" s="128"/>
    </row>
    <row r="651" spans="3:16" ht="26.25">
      <c r="C651" s="122"/>
      <c r="D651" s="2"/>
      <c r="E651" s="129"/>
      <c r="F651" s="129"/>
      <c r="G651" s="52"/>
      <c r="H651" s="87"/>
      <c r="I651" s="101"/>
      <c r="J651" s="101"/>
      <c r="K651" s="101"/>
      <c r="L651" s="101"/>
      <c r="M651" s="101"/>
      <c r="N651" s="101"/>
      <c r="O651" s="101"/>
      <c r="P651" s="114"/>
    </row>
    <row r="652" spans="3:16" ht="48" customHeight="1">
      <c r="C652" s="130" t="s">
        <v>259</v>
      </c>
      <c r="D652" s="130"/>
      <c r="E652" s="130"/>
      <c r="F652" s="130"/>
      <c r="G652" s="130"/>
      <c r="H652" s="130"/>
      <c r="I652" s="130"/>
      <c r="J652" s="131"/>
      <c r="K652" s="131"/>
      <c r="L652" s="131"/>
      <c r="M652" s="131"/>
      <c r="N652" s="131"/>
      <c r="O652" s="131"/>
      <c r="P652" s="118"/>
    </row>
    <row r="653" spans="3:16" ht="26.25">
      <c r="C653" s="132"/>
      <c r="D653" s="133"/>
      <c r="E653" s="134"/>
      <c r="F653" s="4"/>
      <c r="G653" s="125"/>
      <c r="H653" s="135"/>
      <c r="I653" s="131"/>
      <c r="J653" s="131"/>
      <c r="K653" s="131"/>
      <c r="L653" s="131"/>
      <c r="M653" s="131"/>
      <c r="N653" s="131"/>
      <c r="O653" s="131"/>
      <c r="P653" s="118"/>
    </row>
    <row r="654" spans="3:16" ht="53.25" customHeight="1">
      <c r="C654" s="130" t="s">
        <v>260</v>
      </c>
      <c r="D654" s="130"/>
      <c r="E654" s="130"/>
      <c r="F654" s="130"/>
      <c r="G654" s="130"/>
      <c r="H654" s="130"/>
      <c r="I654" s="130"/>
      <c r="J654" s="131"/>
      <c r="K654" s="131"/>
      <c r="L654" s="131"/>
      <c r="M654" s="131"/>
      <c r="N654" s="131"/>
      <c r="O654" s="131"/>
      <c r="P654" s="118"/>
    </row>
    <row r="655" spans="3:16" ht="26.25">
      <c r="C655" s="132"/>
      <c r="D655" s="133"/>
      <c r="E655" s="134"/>
      <c r="F655" s="4"/>
      <c r="G655" s="125"/>
      <c r="H655" s="135"/>
      <c r="I655" s="131"/>
      <c r="J655" s="131"/>
      <c r="K655" s="131"/>
      <c r="L655" s="131"/>
      <c r="M655" s="131"/>
      <c r="N655" s="131"/>
      <c r="O655" s="131"/>
      <c r="P655" s="118"/>
    </row>
    <row r="656" spans="3:16" ht="26.25">
      <c r="C656" s="132"/>
      <c r="D656" s="133"/>
      <c r="E656" s="134"/>
      <c r="F656" s="4"/>
      <c r="G656" s="125"/>
      <c r="H656" s="135"/>
      <c r="I656" s="131"/>
      <c r="J656" s="131"/>
      <c r="K656" s="131"/>
      <c r="L656" s="131"/>
      <c r="M656" s="131"/>
      <c r="N656" s="131"/>
      <c r="O656" s="131"/>
      <c r="P656" s="118"/>
    </row>
    <row r="657" spans="3:16" ht="26.25">
      <c r="C657" s="136"/>
      <c r="E657" s="137"/>
      <c r="F657" s="4"/>
      <c r="G657" s="138"/>
      <c r="H657" s="139"/>
      <c r="I657" s="128"/>
      <c r="J657" s="128"/>
      <c r="K657" s="128"/>
      <c r="L657" s="128"/>
      <c r="M657" s="128"/>
      <c r="N657" s="128"/>
      <c r="O657" s="128"/>
      <c r="P657" s="140"/>
    </row>
    <row r="658" spans="3:16" ht="26.25">
      <c r="C658" s="136"/>
      <c r="E658" s="137"/>
      <c r="F658" s="4"/>
      <c r="G658" s="5"/>
      <c r="H658" s="6"/>
      <c r="I658" s="129"/>
      <c r="J658" s="129"/>
      <c r="K658" s="129"/>
      <c r="L658" s="129"/>
      <c r="M658" s="129"/>
      <c r="N658" s="129"/>
      <c r="O658" s="129"/>
      <c r="P658" s="129"/>
    </row>
    <row r="659" spans="3:16" ht="26.25">
      <c r="J659" s="7"/>
      <c r="K659" s="7"/>
      <c r="L659" s="7"/>
      <c r="M659" s="7"/>
      <c r="N659" s="7"/>
      <c r="O659" s="7"/>
      <c r="P659" s="142"/>
    </row>
    <row r="660" spans="3:16" ht="26.25">
      <c r="J660" s="7"/>
      <c r="K660" s="7"/>
      <c r="L660" s="7"/>
      <c r="M660" s="7"/>
      <c r="N660" s="7"/>
      <c r="O660" s="7"/>
      <c r="P660" s="118"/>
    </row>
    <row r="661" spans="3:16" ht="26.25">
      <c r="J661" s="7"/>
      <c r="K661" s="7"/>
      <c r="L661" s="7"/>
      <c r="M661" s="7"/>
      <c r="N661" s="7"/>
      <c r="O661" s="7"/>
      <c r="P661" s="118"/>
    </row>
  </sheetData>
  <autoFilter ref="C12:G603">
    <sortState ref="C13:G603">
      <sortCondition ref="C12:C603"/>
    </sortState>
  </autoFilter>
  <mergeCells count="29">
    <mergeCell ref="C649:D649"/>
    <mergeCell ref="C650:D650"/>
    <mergeCell ref="G650:I650"/>
    <mergeCell ref="C652:I652"/>
    <mergeCell ref="C654:I654"/>
    <mergeCell ref="C625:I625"/>
    <mergeCell ref="C626:I626"/>
    <mergeCell ref="P635:P636"/>
    <mergeCell ref="J637:K637"/>
    <mergeCell ref="E646:F646"/>
    <mergeCell ref="E647:F647"/>
    <mergeCell ref="C616:D616"/>
    <mergeCell ref="G616:H616"/>
    <mergeCell ref="C621:I621"/>
    <mergeCell ref="C622:I622"/>
    <mergeCell ref="C623:I623"/>
    <mergeCell ref="C624:I624"/>
    <mergeCell ref="C9:H9"/>
    <mergeCell ref="C10:H10"/>
    <mergeCell ref="C612:H612"/>
    <mergeCell ref="C613:H613"/>
    <mergeCell ref="C615:D615"/>
    <mergeCell ref="G615:H615"/>
    <mergeCell ref="C3:H3"/>
    <mergeCell ref="C4:H4"/>
    <mergeCell ref="C5:H5"/>
    <mergeCell ref="C6:H6"/>
    <mergeCell ref="C7:H7"/>
    <mergeCell ref="C8:H8"/>
  </mergeCells>
  <pageMargins left="0.70866141732283472" right="0.70866141732283472" top="0.74803149606299213" bottom="0.74803149606299213" header="0.31496062992125984" footer="0.31496062992125984"/>
  <pageSetup paperSize="5" scale="1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Narda Gil</dc:creator>
  <cp:lastModifiedBy>Narda Gil</cp:lastModifiedBy>
  <dcterms:created xsi:type="dcterms:W3CDTF">2025-07-09T14:49:39Z</dcterms:created>
  <dcterms:modified xsi:type="dcterms:W3CDTF">2025-07-09T14:50:12Z</dcterms:modified>
</cp:coreProperties>
</file>