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ominguez\Documents\Nominas Portal Febrero\"/>
    </mc:Choice>
  </mc:AlternateContent>
  <bookViews>
    <workbookView xWindow="-120" yWindow="-120" windowWidth="24240" windowHeight="13140" tabRatio="603"/>
  </bookViews>
  <sheets>
    <sheet name="Empleados fijos" sheetId="1" r:id="rId1"/>
    <sheet name="Sheet1" sheetId="2" r:id="rId2"/>
  </sheets>
  <definedNames>
    <definedName name="_xlnm.Print_Area" localSheetId="0">'Empleados fijos'!$A$1:$S$28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7" i="1" l="1"/>
  <c r="O17" i="1"/>
  <c r="S16" i="1"/>
  <c r="R16" i="1"/>
  <c r="H18" i="1"/>
  <c r="I18" i="1"/>
  <c r="J18" i="1"/>
  <c r="K18" i="1"/>
  <c r="L18" i="1"/>
  <c r="M18" i="1"/>
  <c r="N18" i="1"/>
  <c r="O18" i="1"/>
  <c r="P18" i="1"/>
  <c r="G17" i="1"/>
  <c r="G18" i="1"/>
  <c r="Q13" i="1" l="1"/>
  <c r="Q14" i="1"/>
  <c r="Q15" i="1"/>
  <c r="Q12" i="1" l="1"/>
  <c r="Q18" i="1" s="1"/>
  <c r="Q17" i="1" l="1"/>
  <c r="H17" i="1"/>
  <c r="I17" i="1"/>
  <c r="L17" i="1"/>
  <c r="N17" i="1"/>
  <c r="S13" i="1"/>
  <c r="S14" i="1"/>
  <c r="S15" i="1"/>
  <c r="S12" i="1"/>
  <c r="S18" i="1" s="1"/>
  <c r="S17" i="1" l="1"/>
  <c r="R15" i="1"/>
  <c r="R14" i="1"/>
  <c r="R13" i="1"/>
  <c r="K17" i="1"/>
  <c r="M17" i="1" l="1"/>
  <c r="J17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2" i="1" l="1"/>
  <c r="R18" i="1" l="1"/>
  <c r="R17" i="1"/>
  <c r="K14" i="2"/>
  <c r="J14" i="2"/>
  <c r="H14" i="2"/>
  <c r="G14" i="2"/>
  <c r="F14" i="2"/>
  <c r="E14" i="2"/>
  <c r="D14" i="2"/>
  <c r="C14" i="2"/>
  <c r="A14" i="2"/>
  <c r="B14" i="2" l="1"/>
  <c r="I14" i="2"/>
  <c r="D19" i="1" l="1"/>
  <c r="I33" i="1" l="1"/>
  <c r="I35" i="1" s="1"/>
  <c r="J33" i="1"/>
  <c r="J35" i="1" s="1"/>
  <c r="K33" i="1"/>
  <c r="K35" i="1" s="1"/>
  <c r="L33" i="1"/>
  <c r="L35" i="1" s="1"/>
  <c r="M33" i="1"/>
  <c r="M35" i="1" s="1"/>
  <c r="N33" i="1"/>
  <c r="N35" i="1" s="1"/>
  <c r="Q33" i="1"/>
  <c r="Q35" i="1" s="1"/>
  <c r="R33" i="1"/>
  <c r="R35" i="1" s="1"/>
  <c r="S33" i="1"/>
  <c r="S35" i="1" s="1"/>
  <c r="S37" i="1" s="1"/>
  <c r="H33" i="1"/>
  <c r="H35" i="1" s="1"/>
  <c r="H37" i="1" s="1"/>
  <c r="G33" i="1" l="1"/>
  <c r="G35" i="1" l="1"/>
  <c r="A20" i="1" l="1"/>
  <c r="G38" i="1" l="1"/>
</calcChain>
</file>

<file path=xl/sharedStrings.xml><?xml version="1.0" encoding="utf-8"?>
<sst xmlns="http://schemas.openxmlformats.org/spreadsheetml/2006/main" count="85" uniqueCount="53">
  <si>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</si>
  <si>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</si>
  <si>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</si>
  <si>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</si>
  <si>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</si>
  <si>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</si>
  <si>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</si>
  <si>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</si>
  <si>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</si>
  <si>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</si>
  <si>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</si>
  <si>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</si>
  <si>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</si>
  <si>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</si>
  <si>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</si>
  <si>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</si>
  <si>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</si>
  <si>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</si>
  <si>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</si>
  <si>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</si>
  <si>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</si>
  <si>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</si>
  <si>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</si>
  <si>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</si>
  <si>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</si>
  <si>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</si>
  <si>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</si>
  <si>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</si>
  <si>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</si>
  <si>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</si>
  <si>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</si>
  <si>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</si>
  <si>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</si>
  <si>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</si>
  <si>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</si>
  <si>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</si>
  <si>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</si>
  <si>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</si>
  <si>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</si>
  <si>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</si>
  <si>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</si>
  <si>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Seg. Vida, Ces. E Invalidez</t>
  </si>
  <si>
    <t>RUBERT GODINES HERNANDEZ ABREU</t>
  </si>
  <si>
    <t>AMANDA BEATRIZ SANTANA MONTERO</t>
  </si>
  <si>
    <t>VICTOR ISMAEL VASQUEZ IGNACIO</t>
  </si>
  <si>
    <t>ENCARGADO DE SEGURIDAD</t>
  </si>
  <si>
    <t>YOHAINY MARIA RODRIGUEZ RAMIREZ</t>
  </si>
  <si>
    <t>MELVYN ALFREDO NUÑEZ BELTRE</t>
  </si>
  <si>
    <t xml:space="preserve">   (4*) Deducción directa declaración TSS del SUIRPLUS por registro de dependientes adicionales al SDSS. RD$1,350.12 por cada dependiente adicional registrado.</t>
  </si>
  <si>
    <r>
      <rPr>
        <b/>
        <sz val="24"/>
        <rFont val="Calibri Light"/>
        <family val="2"/>
      </rPr>
      <t xml:space="preserve"> Preparado por: </t>
    </r>
    <r>
      <rPr>
        <sz val="24"/>
        <rFont val="Calibri Light"/>
        <family val="2"/>
      </rPr>
      <t xml:space="preserve"> Ahmed Domínguez                         </t>
    </r>
    <r>
      <rPr>
        <b/>
        <sz val="24"/>
        <rFont val="Calibri Light"/>
        <family val="2"/>
      </rPr>
      <t xml:space="preserve">                    Revisado</t>
    </r>
    <r>
      <rPr>
        <sz val="24"/>
        <rFont val="Calibri Light"/>
        <family val="2"/>
      </rPr>
      <t xml:space="preserve"> por: Olgaliz Ceballos F.                                                 </t>
    </r>
    <r>
      <rPr>
        <b/>
        <sz val="24"/>
        <rFont val="Calibri Light"/>
        <family val="2"/>
      </rPr>
      <t>Aprobado por</t>
    </r>
    <r>
      <rPr>
        <sz val="24"/>
        <rFont val="Calibri Light"/>
        <family val="2"/>
      </rPr>
      <t>:  Ivonne Villeta Vidal</t>
    </r>
  </si>
  <si>
    <t xml:space="preserve">       Auxiliar de Nómina                                                                                 Analista de Nómina                                                                        Dir. Recursos Humanos </t>
  </si>
  <si>
    <t>Correspondiente al mes de febrero del año 2022</t>
  </si>
  <si>
    <t>Riesgos Laborales (1.15%) (2*)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</si>
</sst>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b/>
      <sz val="34"/>
      <name val="Calibri Light"/>
      <family val="2"/>
    </font>
    <font>
      <sz val="34"/>
      <name val="Arial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05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7" fillId="0" borderId="27" xfId="0" applyFont="1" applyFill="1" applyBorder="1" applyAlignment="1">
      <alignment horizontal="left" vertical="center" wrapText="1"/>
    </xf>
    <xf numFmtId="4" fontId="14" fillId="0" borderId="30" xfId="0" applyNumberFormat="1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4" fontId="19" fillId="2" borderId="30" xfId="0" applyNumberFormat="1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28" fillId="0" borderId="6" xfId="0" applyFont="1" applyFill="1" applyBorder="1" applyAlignment="1">
      <alignment horizontal="center" vertical="center"/>
    </xf>
    <xf numFmtId="164" fontId="28" fillId="0" borderId="6" xfId="4" applyFont="1" applyFill="1" applyBorder="1" applyAlignment="1">
      <alignment horizontal="center" wrapText="1" readingOrder="1"/>
    </xf>
    <xf numFmtId="164" fontId="28" fillId="0" borderId="6" xfId="4" applyFont="1" applyFill="1" applyBorder="1" applyAlignment="1">
      <alignment horizontal="right" wrapText="1" readingOrder="1"/>
    </xf>
    <xf numFmtId="43" fontId="28" fillId="0" borderId="6" xfId="0" applyNumberFormat="1" applyFont="1" applyFill="1" applyBorder="1" applyAlignment="1">
      <alignment horizontal="right" wrapText="1" readingOrder="1"/>
    </xf>
    <xf numFmtId="165" fontId="29" fillId="0" borderId="6" xfId="0" applyNumberFormat="1" applyFont="1" applyFill="1" applyBorder="1" applyAlignment="1">
      <alignment horizontal="right" wrapText="1" readingOrder="1"/>
    </xf>
    <xf numFmtId="4" fontId="28" fillId="0" borderId="6" xfId="0" applyNumberFormat="1" applyFont="1" applyFill="1" applyBorder="1" applyAlignment="1">
      <alignment horizontal="right" wrapText="1" readingOrder="1"/>
    </xf>
    <xf numFmtId="0" fontId="30" fillId="0" borderId="0" xfId="0" applyFont="1" applyFill="1" applyBorder="1" applyAlignment="1">
      <alignment vertical="center"/>
    </xf>
    <xf numFmtId="0" fontId="31" fillId="0" borderId="6" xfId="0" applyFont="1" applyFill="1" applyBorder="1" applyAlignment="1">
      <alignment vertical="center"/>
    </xf>
    <xf numFmtId="165" fontId="31" fillId="0" borderId="6" xfId="0" applyNumberFormat="1" applyFont="1" applyFill="1" applyBorder="1" applyAlignment="1">
      <alignment horizontal="right" vertical="center"/>
    </xf>
    <xf numFmtId="4" fontId="31" fillId="0" borderId="11" xfId="0" applyNumberFormat="1" applyFont="1" applyFill="1" applyBorder="1" applyAlignment="1">
      <alignment horizontal="right" vertical="center"/>
    </xf>
    <xf numFmtId="164" fontId="31" fillId="0" borderId="11" xfId="0" applyNumberFormat="1" applyFont="1" applyFill="1" applyBorder="1" applyAlignment="1">
      <alignment horizontal="right" vertical="center"/>
    </xf>
    <xf numFmtId="0" fontId="31" fillId="0" borderId="5" xfId="0" applyFont="1" applyFill="1" applyBorder="1" applyAlignment="1">
      <alignment vertical="center"/>
    </xf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28" fillId="0" borderId="5" xfId="0" applyFont="1" applyFill="1" applyBorder="1" applyAlignment="1">
      <alignment vertical="center"/>
    </xf>
    <xf numFmtId="4" fontId="32" fillId="0" borderId="0" xfId="0" applyNumberFormat="1" applyFont="1" applyFill="1" applyBorder="1" applyAlignment="1">
      <alignment vertical="center"/>
    </xf>
    <xf numFmtId="0" fontId="26" fillId="0" borderId="29" xfId="0" applyFont="1" applyFill="1" applyBorder="1" applyAlignment="1">
      <alignment vertical="center"/>
    </xf>
    <xf numFmtId="164" fontId="26" fillId="0" borderId="29" xfId="4" applyFont="1" applyFill="1" applyBorder="1" applyAlignment="1">
      <alignment vertical="center"/>
    </xf>
    <xf numFmtId="4" fontId="26" fillId="0" borderId="0" xfId="0" applyNumberFormat="1" applyFont="1" applyFill="1" applyBorder="1" applyAlignment="1">
      <alignment vertical="center"/>
    </xf>
    <xf numFmtId="4" fontId="26" fillId="0" borderId="29" xfId="0" applyNumberFormat="1" applyFont="1" applyFill="1" applyBorder="1" applyAlignment="1">
      <alignment vertical="center"/>
    </xf>
    <xf numFmtId="0" fontId="27" fillId="0" borderId="29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/>
    </xf>
    <xf numFmtId="164" fontId="26" fillId="0" borderId="0" xfId="4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4" fontId="28" fillId="0" borderId="6" xfId="0" applyNumberFormat="1" applyFont="1" applyFill="1" applyBorder="1" applyAlignment="1">
      <alignment horizontal="right" vertical="center"/>
    </xf>
    <xf numFmtId="164" fontId="31" fillId="0" borderId="31" xfId="0" applyNumberFormat="1" applyFont="1" applyFill="1" applyBorder="1" applyAlignment="1">
      <alignment horizontal="right" vertical="center"/>
    </xf>
    <xf numFmtId="0" fontId="29" fillId="0" borderId="6" xfId="0" applyNumberFormat="1" applyFont="1" applyFill="1" applyBorder="1" applyAlignment="1">
      <alignment vertical="center" wrapText="1" readingOrder="1"/>
    </xf>
    <xf numFmtId="0" fontId="29" fillId="0" borderId="6" xfId="0" applyNumberFormat="1" applyFont="1" applyFill="1" applyBorder="1" applyAlignment="1">
      <alignment horizontal="left" vertical="center" wrapText="1" readingOrder="1"/>
    </xf>
    <xf numFmtId="0" fontId="28" fillId="0" borderId="6" xfId="0" applyNumberFormat="1" applyFont="1" applyFill="1" applyBorder="1" applyAlignment="1">
      <alignment vertical="top" wrapText="1" readingOrder="1"/>
    </xf>
    <xf numFmtId="0" fontId="23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5" xfId="0" applyFont="1" applyFill="1" applyBorder="1" applyAlignment="1">
      <alignment horizontal="center" vertical="center"/>
    </xf>
    <xf numFmtId="0" fontId="24" fillId="2" borderId="25" xfId="0" applyFont="1" applyFill="1" applyBorder="1" applyAlignment="1">
      <alignment horizontal="left" vertical="top"/>
    </xf>
    <xf numFmtId="0" fontId="24" fillId="2" borderId="14" xfId="0" applyFont="1" applyFill="1" applyBorder="1" applyAlignment="1">
      <alignment horizontal="left" vertical="top"/>
    </xf>
    <xf numFmtId="0" fontId="24" fillId="2" borderId="26" xfId="0" applyFont="1" applyFill="1" applyBorder="1" applyAlignment="1">
      <alignment horizontal="left" vertical="top"/>
    </xf>
    <xf numFmtId="0" fontId="31" fillId="0" borderId="6" xfId="0" applyFont="1" applyFill="1" applyBorder="1" applyAlignment="1">
      <alignment horizontal="right" vertic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2" fillId="8" borderId="22" xfId="0" applyFont="1" applyFill="1" applyBorder="1" applyAlignment="1">
      <alignment horizontal="center" vertical="center"/>
    </xf>
    <xf numFmtId="0" fontId="22" fillId="8" borderId="20" xfId="0" applyFont="1" applyFill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4" fontId="31" fillId="0" borderId="9" xfId="0" applyNumberFormat="1" applyFont="1" applyFill="1" applyBorder="1" applyAlignment="1">
      <alignment horizontal="center" vertical="center"/>
    </xf>
    <xf numFmtId="4" fontId="31" fillId="0" borderId="28" xfId="0" applyNumberFormat="1" applyFont="1" applyFill="1" applyBorder="1" applyAlignment="1">
      <alignment horizontal="center" vertical="center"/>
    </xf>
    <xf numFmtId="4" fontId="31" fillId="0" borderId="11" xfId="0" applyNumberFormat="1" applyFont="1" applyFill="1" applyBorder="1" applyAlignment="1">
      <alignment horizontal="center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S1358"/>
  <sheetViews>
    <sheetView tabSelected="1" view="pageBreakPreview" zoomScale="40" zoomScaleNormal="70" zoomScaleSheetLayoutView="40" workbookViewId="0">
      <pane ySplit="10" topLeftCell="A11" activePane="bottomLeft" state="frozen"/>
      <selection pane="bottomLeft" activeCell="A11" sqref="A11:S11"/>
    </sheetView>
  </sheetViews>
  <sheetFormatPr baseColWidth="10" defaultColWidth="11.42578125" defaultRowHeight="15" x14ac:dyDescent="0.2"/>
  <cols>
    <col min="1" max="1" width="12.85546875" style="8" customWidth="1"/>
    <col min="2" max="2" width="65.28515625" style="7" customWidth="1"/>
    <col min="3" max="3" width="20.7109375" style="7" customWidth="1"/>
    <col min="4" max="4" width="56.28515625" style="7" customWidth="1"/>
    <col min="5" max="5" width="58.7109375" style="7" customWidth="1"/>
    <col min="6" max="6" width="35.5703125" style="9" customWidth="1"/>
    <col min="7" max="7" width="40.5703125" style="9" bestFit="1" customWidth="1"/>
    <col min="8" max="8" width="30" style="19" customWidth="1"/>
    <col min="9" max="9" width="23.85546875" style="21" customWidth="1"/>
    <col min="10" max="10" width="21.42578125" style="8" customWidth="1"/>
    <col min="11" max="11" width="29" style="1" customWidth="1"/>
    <col min="12" max="12" width="25.85546875" style="12" customWidth="1"/>
    <col min="13" max="13" width="25.5703125" style="8" customWidth="1"/>
    <col min="14" max="16" width="30.28515625" style="8" customWidth="1"/>
    <col min="17" max="17" width="25.42578125" style="71" customWidth="1"/>
    <col min="18" max="18" width="27" style="82" customWidth="1"/>
    <col min="19" max="19" width="35" style="112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19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19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19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19" s="11" customFormat="1" ht="71.25" customHeight="1" x14ac:dyDescent="0.2">
      <c r="A4" s="150" t="s">
        <v>37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</row>
    <row r="5" spans="1:19" s="11" customFormat="1" ht="57" customHeight="1" x14ac:dyDescent="0.2">
      <c r="A5" s="151" t="s">
        <v>38</v>
      </c>
      <c r="B5" s="151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</row>
    <row r="6" spans="1:19" s="11" customFormat="1" ht="15.75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s="11" customFormat="1" ht="43.5" customHeight="1" thickBot="1" x14ac:dyDescent="0.25">
      <c r="A7" s="163" t="s">
        <v>51</v>
      </c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5"/>
    </row>
    <row r="8" spans="1:19" s="114" customFormat="1" ht="54" customHeight="1" thickBot="1" x14ac:dyDescent="0.25">
      <c r="A8" s="171" t="s">
        <v>17</v>
      </c>
      <c r="B8" s="152" t="s">
        <v>14</v>
      </c>
      <c r="C8" s="152" t="s">
        <v>33</v>
      </c>
      <c r="D8" s="152" t="s">
        <v>19</v>
      </c>
      <c r="E8" s="152" t="s">
        <v>23</v>
      </c>
      <c r="F8" s="152" t="s">
        <v>18</v>
      </c>
      <c r="G8" s="159" t="s">
        <v>15</v>
      </c>
      <c r="H8" s="181" t="s">
        <v>10</v>
      </c>
      <c r="I8" s="167" t="s">
        <v>8</v>
      </c>
      <c r="J8" s="167"/>
      <c r="K8" s="168"/>
      <c r="L8" s="168"/>
      <c r="M8" s="168"/>
      <c r="N8" s="168"/>
      <c r="O8" s="113"/>
      <c r="P8" s="113"/>
      <c r="Q8" s="169" t="s">
        <v>1</v>
      </c>
      <c r="R8" s="170"/>
      <c r="S8" s="178" t="s">
        <v>16</v>
      </c>
    </row>
    <row r="9" spans="1:19" s="114" customFormat="1" ht="63.75" customHeight="1" x14ac:dyDescent="0.2">
      <c r="A9" s="172"/>
      <c r="B9" s="153"/>
      <c r="C9" s="153"/>
      <c r="D9" s="153"/>
      <c r="E9" s="153"/>
      <c r="F9" s="153"/>
      <c r="G9" s="180"/>
      <c r="H9" s="182"/>
      <c r="I9" s="166" t="s">
        <v>12</v>
      </c>
      <c r="J9" s="166"/>
      <c r="K9" s="161" t="s">
        <v>52</v>
      </c>
      <c r="L9" s="176" t="s">
        <v>13</v>
      </c>
      <c r="M9" s="177"/>
      <c r="N9" s="159" t="s">
        <v>11</v>
      </c>
      <c r="O9" s="185" t="s">
        <v>41</v>
      </c>
      <c r="P9" s="159" t="s">
        <v>36</v>
      </c>
      <c r="Q9" s="179" t="s">
        <v>3</v>
      </c>
      <c r="R9" s="184" t="s">
        <v>0</v>
      </c>
      <c r="S9" s="178"/>
    </row>
    <row r="10" spans="1:19" s="114" customFormat="1" ht="76.5" customHeight="1" thickBot="1" x14ac:dyDescent="0.25">
      <c r="A10" s="172"/>
      <c r="B10" s="153"/>
      <c r="C10" s="154"/>
      <c r="D10" s="154"/>
      <c r="E10" s="154"/>
      <c r="F10" s="154"/>
      <c r="G10" s="180"/>
      <c r="H10" s="183"/>
      <c r="I10" s="115" t="s">
        <v>4</v>
      </c>
      <c r="J10" s="116" t="s">
        <v>5</v>
      </c>
      <c r="K10" s="162"/>
      <c r="L10" s="117" t="s">
        <v>6</v>
      </c>
      <c r="M10" s="118" t="s">
        <v>7</v>
      </c>
      <c r="N10" s="160"/>
      <c r="O10" s="186"/>
      <c r="P10" s="160"/>
      <c r="Q10" s="179"/>
      <c r="R10" s="184"/>
      <c r="S10" s="178"/>
    </row>
    <row r="11" spans="1:19" s="119" customFormat="1" ht="43.5" x14ac:dyDescent="0.2">
      <c r="A11" s="155" t="s">
        <v>39</v>
      </c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7"/>
    </row>
    <row r="12" spans="1:19" s="127" customFormat="1" ht="25.5" customHeight="1" x14ac:dyDescent="0.4">
      <c r="A12" s="121">
        <v>1</v>
      </c>
      <c r="B12" s="149" t="s">
        <v>44</v>
      </c>
      <c r="C12" s="147" t="s">
        <v>34</v>
      </c>
      <c r="D12" s="148" t="s">
        <v>39</v>
      </c>
      <c r="E12" s="148" t="s">
        <v>45</v>
      </c>
      <c r="F12" s="122" t="s">
        <v>21</v>
      </c>
      <c r="G12" s="122">
        <v>130000</v>
      </c>
      <c r="H12" s="122">
        <v>27518.91</v>
      </c>
      <c r="I12" s="123">
        <v>0</v>
      </c>
      <c r="J12" s="123">
        <v>0</v>
      </c>
      <c r="K12" s="124">
        <v>0</v>
      </c>
      <c r="L12" s="124">
        <v>0</v>
      </c>
      <c r="M12" s="124">
        <v>0</v>
      </c>
      <c r="N12" s="125"/>
      <c r="O12" s="124">
        <v>0</v>
      </c>
      <c r="P12" s="124">
        <v>0</v>
      </c>
      <c r="Q12" s="124">
        <f>SUM(H12)</f>
        <v>27518.91</v>
      </c>
      <c r="R12" s="126">
        <f>J12+K12+M12</f>
        <v>0</v>
      </c>
      <c r="S12" s="145">
        <f>G12-Q12-P12</f>
        <v>102481.09</v>
      </c>
    </row>
    <row r="13" spans="1:19" s="127" customFormat="1" ht="26.25" customHeight="1" x14ac:dyDescent="0.4">
      <c r="A13" s="121">
        <v>2</v>
      </c>
      <c r="B13" s="149" t="s">
        <v>42</v>
      </c>
      <c r="C13" s="147" t="s">
        <v>34</v>
      </c>
      <c r="D13" s="148" t="s">
        <v>39</v>
      </c>
      <c r="E13" s="148" t="s">
        <v>40</v>
      </c>
      <c r="F13" s="122" t="s">
        <v>21</v>
      </c>
      <c r="G13" s="122">
        <v>12000</v>
      </c>
      <c r="H13" s="123">
        <v>0</v>
      </c>
      <c r="I13" s="123">
        <v>0</v>
      </c>
      <c r="J13" s="123">
        <v>0</v>
      </c>
      <c r="K13" s="124">
        <v>0</v>
      </c>
      <c r="L13" s="124">
        <v>0</v>
      </c>
      <c r="M13" s="124">
        <v>0</v>
      </c>
      <c r="N13" s="125"/>
      <c r="O13" s="124">
        <v>0</v>
      </c>
      <c r="P13" s="124">
        <v>0</v>
      </c>
      <c r="Q13" s="124">
        <f t="shared" ref="Q13:Q15" si="0">SUM(H13)</f>
        <v>0</v>
      </c>
      <c r="R13" s="126">
        <f t="shared" ref="R13:R16" si="1">J13+K13+M13</f>
        <v>0</v>
      </c>
      <c r="S13" s="145">
        <f t="shared" ref="S13:S16" si="2">G13-Q13-P13</f>
        <v>12000</v>
      </c>
    </row>
    <row r="14" spans="1:19" s="127" customFormat="1" ht="26.25" customHeight="1" x14ac:dyDescent="0.4">
      <c r="A14" s="121">
        <v>3</v>
      </c>
      <c r="B14" s="149" t="s">
        <v>43</v>
      </c>
      <c r="C14" s="147" t="s">
        <v>35</v>
      </c>
      <c r="D14" s="148" t="s">
        <v>39</v>
      </c>
      <c r="E14" s="148" t="s">
        <v>40</v>
      </c>
      <c r="F14" s="122" t="s">
        <v>21</v>
      </c>
      <c r="G14" s="122">
        <v>20000</v>
      </c>
      <c r="H14" s="123">
        <v>0</v>
      </c>
      <c r="I14" s="123">
        <v>0</v>
      </c>
      <c r="J14" s="123">
        <v>0</v>
      </c>
      <c r="K14" s="124">
        <v>0</v>
      </c>
      <c r="L14" s="124">
        <v>0</v>
      </c>
      <c r="M14" s="124">
        <v>0</v>
      </c>
      <c r="N14" s="125"/>
      <c r="O14" s="124">
        <v>0</v>
      </c>
      <c r="P14" s="124">
        <v>0</v>
      </c>
      <c r="Q14" s="124">
        <f t="shared" si="0"/>
        <v>0</v>
      </c>
      <c r="R14" s="126">
        <f t="shared" si="1"/>
        <v>0</v>
      </c>
      <c r="S14" s="145">
        <f t="shared" si="2"/>
        <v>20000</v>
      </c>
    </row>
    <row r="15" spans="1:19" s="127" customFormat="1" ht="26.25" customHeight="1" x14ac:dyDescent="0.4">
      <c r="A15" s="121">
        <v>4</v>
      </c>
      <c r="B15" s="149" t="s">
        <v>46</v>
      </c>
      <c r="C15" s="147" t="s">
        <v>35</v>
      </c>
      <c r="D15" s="148" t="s">
        <v>39</v>
      </c>
      <c r="E15" s="148" t="s">
        <v>40</v>
      </c>
      <c r="F15" s="122" t="s">
        <v>21</v>
      </c>
      <c r="G15" s="122">
        <v>100000</v>
      </c>
      <c r="H15" s="123">
        <v>20378.060000000001</v>
      </c>
      <c r="I15" s="123">
        <v>0</v>
      </c>
      <c r="J15" s="123">
        <v>0</v>
      </c>
      <c r="K15" s="124">
        <v>0</v>
      </c>
      <c r="L15" s="124">
        <v>0</v>
      </c>
      <c r="M15" s="124">
        <v>0</v>
      </c>
      <c r="N15" s="125"/>
      <c r="O15" s="124">
        <v>0</v>
      </c>
      <c r="P15" s="124">
        <v>0</v>
      </c>
      <c r="Q15" s="124">
        <f t="shared" si="0"/>
        <v>20378.060000000001</v>
      </c>
      <c r="R15" s="126">
        <f t="shared" si="1"/>
        <v>0</v>
      </c>
      <c r="S15" s="145">
        <f t="shared" si="2"/>
        <v>79621.94</v>
      </c>
    </row>
    <row r="16" spans="1:19" s="127" customFormat="1" ht="26.25" x14ac:dyDescent="0.4">
      <c r="A16" s="121">
        <v>5</v>
      </c>
      <c r="B16" s="149" t="s">
        <v>47</v>
      </c>
      <c r="C16" s="147" t="s">
        <v>34</v>
      </c>
      <c r="D16" s="148" t="s">
        <v>39</v>
      </c>
      <c r="E16" s="148" t="s">
        <v>40</v>
      </c>
      <c r="F16" s="122" t="s">
        <v>21</v>
      </c>
      <c r="G16" s="122">
        <v>12000</v>
      </c>
      <c r="H16" s="123"/>
      <c r="I16" s="123"/>
      <c r="J16" s="123"/>
      <c r="K16" s="124"/>
      <c r="L16" s="124"/>
      <c r="M16" s="124"/>
      <c r="N16" s="125"/>
      <c r="O16" s="124">
        <v>0</v>
      </c>
      <c r="P16" s="124">
        <v>0</v>
      </c>
      <c r="Q16" s="124">
        <v>0</v>
      </c>
      <c r="R16" s="126">
        <f t="shared" si="1"/>
        <v>0</v>
      </c>
      <c r="S16" s="145">
        <f t="shared" si="2"/>
        <v>12000</v>
      </c>
    </row>
    <row r="17" spans="1:19" s="127" customFormat="1" ht="27" thickBot="1" x14ac:dyDescent="0.25">
      <c r="A17" s="158" t="s">
        <v>22</v>
      </c>
      <c r="B17" s="158"/>
      <c r="C17" s="158"/>
      <c r="D17" s="158"/>
      <c r="E17" s="158"/>
      <c r="F17" s="128"/>
      <c r="G17" s="129">
        <f>SUM(G12:G16)</f>
        <v>274000</v>
      </c>
      <c r="H17" s="129">
        <f t="shared" ref="H17:N17" si="3">SUM(H12:H15)</f>
        <v>47896.97</v>
      </c>
      <c r="I17" s="129">
        <f t="shared" si="3"/>
        <v>0</v>
      </c>
      <c r="J17" s="129">
        <f t="shared" si="3"/>
        <v>0</v>
      </c>
      <c r="K17" s="129">
        <f t="shared" si="3"/>
        <v>0</v>
      </c>
      <c r="L17" s="129">
        <f t="shared" si="3"/>
        <v>0</v>
      </c>
      <c r="M17" s="129">
        <f t="shared" si="3"/>
        <v>0</v>
      </c>
      <c r="N17" s="129">
        <f t="shared" si="3"/>
        <v>0</v>
      </c>
      <c r="O17" s="129">
        <f>SUM(O12:O16)</f>
        <v>0</v>
      </c>
      <c r="P17" s="129">
        <f>SUM(P12:P16)</f>
        <v>0</v>
      </c>
      <c r="Q17" s="129">
        <f>SUM(Q12:Q16)</f>
        <v>47896.97</v>
      </c>
      <c r="R17" s="129">
        <f>SUM(R12:R16)</f>
        <v>0</v>
      </c>
      <c r="S17" s="129">
        <f>SUM(S12:S15)</f>
        <v>214103.03</v>
      </c>
    </row>
    <row r="18" spans="1:19" s="127" customFormat="1" ht="34.5" customHeight="1" thickBot="1" x14ac:dyDescent="0.25">
      <c r="A18" s="130" t="s">
        <v>20</v>
      </c>
      <c r="B18" s="173"/>
      <c r="C18" s="174"/>
      <c r="D18" s="174"/>
      <c r="E18" s="174"/>
      <c r="F18" s="175"/>
      <c r="G18" s="131">
        <f t="shared" ref="G18:S18" si="4">SUM(G12:G16)</f>
        <v>274000</v>
      </c>
      <c r="H18" s="131">
        <f t="shared" si="4"/>
        <v>47896.97</v>
      </c>
      <c r="I18" s="131">
        <f t="shared" si="4"/>
        <v>0</v>
      </c>
      <c r="J18" s="131">
        <f t="shared" si="4"/>
        <v>0</v>
      </c>
      <c r="K18" s="131">
        <f t="shared" si="4"/>
        <v>0</v>
      </c>
      <c r="L18" s="131">
        <f t="shared" si="4"/>
        <v>0</v>
      </c>
      <c r="M18" s="131">
        <f t="shared" si="4"/>
        <v>0</v>
      </c>
      <c r="N18" s="131">
        <f t="shared" si="4"/>
        <v>0</v>
      </c>
      <c r="O18" s="131">
        <f t="shared" si="4"/>
        <v>0</v>
      </c>
      <c r="P18" s="131">
        <f t="shared" si="4"/>
        <v>0</v>
      </c>
      <c r="Q18" s="131">
        <f t="shared" si="4"/>
        <v>47896.97</v>
      </c>
      <c r="R18" s="131">
        <f t="shared" si="4"/>
        <v>0</v>
      </c>
      <c r="S18" s="146">
        <f t="shared" si="4"/>
        <v>226103.03</v>
      </c>
    </row>
    <row r="19" spans="1:19" s="11" customFormat="1" ht="24" hidden="1" customHeight="1" thickBot="1" x14ac:dyDescent="0.25">
      <c r="A19" s="98"/>
      <c r="B19" s="37"/>
      <c r="C19" s="37"/>
      <c r="D19" s="37" t="e">
        <f>SUM(#REF!)</f>
        <v>#REF!</v>
      </c>
      <c r="E19" s="37"/>
      <c r="F19" s="91"/>
      <c r="G19" s="60"/>
      <c r="H19" s="92"/>
      <c r="I19" s="93"/>
      <c r="J19" s="60"/>
      <c r="K19" s="35"/>
      <c r="L19" s="60"/>
      <c r="M19" s="60"/>
      <c r="N19" s="60"/>
      <c r="O19" s="60"/>
      <c r="P19" s="60"/>
      <c r="Q19" s="63"/>
      <c r="R19" s="83"/>
      <c r="S19" s="99"/>
    </row>
    <row r="20" spans="1:19" s="11" customFormat="1" ht="24" hidden="1" customHeight="1" x14ac:dyDescent="0.2">
      <c r="A20" s="94">
        <f>SUM(A12:A19)</f>
        <v>15</v>
      </c>
      <c r="B20" s="95"/>
      <c r="C20" s="95"/>
      <c r="D20" s="95"/>
      <c r="E20" s="61"/>
      <c r="F20" s="61"/>
      <c r="G20" s="61"/>
      <c r="H20" s="39"/>
      <c r="I20" s="60"/>
      <c r="J20" s="61" t="s">
        <v>31</v>
      </c>
      <c r="K20" s="60"/>
      <c r="L20" s="60"/>
      <c r="M20" s="35"/>
      <c r="N20" s="61"/>
      <c r="O20" s="61"/>
      <c r="P20" s="61"/>
      <c r="Q20" s="36"/>
      <c r="R20" s="73"/>
      <c r="S20" s="100"/>
    </row>
    <row r="21" spans="1:19" s="11" customFormat="1" ht="24" hidden="1" customHeight="1" x14ac:dyDescent="0.2">
      <c r="A21" s="96"/>
      <c r="B21" s="95"/>
      <c r="C21" s="95"/>
      <c r="D21" s="95"/>
      <c r="E21" s="61"/>
      <c r="F21" s="61"/>
      <c r="G21" s="61"/>
      <c r="H21" s="39"/>
      <c r="I21" s="60"/>
      <c r="J21" s="61"/>
      <c r="K21" s="60"/>
      <c r="L21" s="60"/>
      <c r="M21" s="35"/>
      <c r="N21" s="61"/>
      <c r="O21" s="61"/>
      <c r="P21" s="61"/>
      <c r="Q21" s="38"/>
      <c r="R21" s="90"/>
      <c r="S21" s="101"/>
    </row>
    <row r="22" spans="1:19" s="18" customFormat="1" ht="24" customHeight="1" x14ac:dyDescent="0.2">
      <c r="A22" s="132" t="s">
        <v>2</v>
      </c>
      <c r="B22" s="133"/>
      <c r="C22" s="133"/>
      <c r="D22" s="133"/>
      <c r="E22" s="134"/>
      <c r="F22" s="61"/>
      <c r="G22" s="35"/>
      <c r="H22" s="60" t="s">
        <v>24</v>
      </c>
      <c r="I22" s="60"/>
      <c r="J22" s="60"/>
      <c r="K22" s="60"/>
      <c r="L22" s="60"/>
      <c r="M22" s="35"/>
      <c r="N22" s="60"/>
      <c r="O22" s="60"/>
      <c r="P22" s="60"/>
      <c r="Q22" s="60"/>
      <c r="R22" s="60"/>
      <c r="S22" s="60"/>
    </row>
    <row r="23" spans="1:19" s="18" customFormat="1" ht="24" customHeight="1" x14ac:dyDescent="0.2">
      <c r="A23" s="135" t="s">
        <v>32</v>
      </c>
      <c r="B23" s="133"/>
      <c r="C23" s="133"/>
      <c r="D23" s="133"/>
      <c r="E23" s="134"/>
      <c r="F23" s="61"/>
      <c r="G23" s="61"/>
      <c r="H23" s="97" t="s">
        <v>24</v>
      </c>
      <c r="I23" s="88"/>
      <c r="J23" s="85"/>
      <c r="K23" s="86"/>
      <c r="L23" s="87"/>
      <c r="M23" s="87"/>
      <c r="N23" s="35"/>
      <c r="O23" s="35"/>
      <c r="P23" s="35"/>
      <c r="Q23" s="35" t="s">
        <v>28</v>
      </c>
      <c r="R23" s="60"/>
      <c r="S23" s="35"/>
    </row>
    <row r="24" spans="1:19" s="18" customFormat="1" ht="24" customHeight="1" x14ac:dyDescent="0.2">
      <c r="A24" s="135" t="s">
        <v>29</v>
      </c>
      <c r="B24" s="133"/>
      <c r="C24" s="133"/>
      <c r="D24" s="133"/>
      <c r="E24" s="134"/>
      <c r="F24" s="61"/>
      <c r="G24" s="61"/>
      <c r="H24" s="97"/>
      <c r="I24" s="88"/>
      <c r="S24" s="60"/>
    </row>
    <row r="25" spans="1:19" s="18" customFormat="1" ht="24" customHeight="1" x14ac:dyDescent="0.2">
      <c r="A25" s="135" t="s">
        <v>30</v>
      </c>
      <c r="B25" s="133"/>
      <c r="C25" s="133"/>
      <c r="D25" s="133"/>
      <c r="E25" s="134"/>
      <c r="F25" s="95"/>
      <c r="G25" s="95"/>
      <c r="H25" s="89" t="s">
        <v>24</v>
      </c>
      <c r="I25" s="88"/>
      <c r="S25" s="35"/>
    </row>
    <row r="26" spans="1:19" s="11" customFormat="1" ht="24" customHeight="1" x14ac:dyDescent="0.2">
      <c r="A26" s="134" t="s">
        <v>48</v>
      </c>
      <c r="B26" s="136"/>
      <c r="C26" s="134"/>
      <c r="D26" s="136"/>
      <c r="E26" s="134"/>
      <c r="F26" s="97"/>
      <c r="G26" s="61"/>
      <c r="H26" s="97"/>
      <c r="I26" s="61"/>
      <c r="Q26" s="18"/>
    </row>
    <row r="27" spans="1:19" s="11" customFormat="1" ht="24" customHeight="1" x14ac:dyDescent="0.2">
      <c r="A27" s="61"/>
      <c r="B27" s="61"/>
      <c r="C27" s="61"/>
      <c r="D27" s="61"/>
      <c r="E27" s="61"/>
      <c r="F27" s="61"/>
      <c r="G27" s="61"/>
      <c r="H27" s="61"/>
      <c r="I27" s="61"/>
      <c r="J27" s="137" t="s">
        <v>49</v>
      </c>
      <c r="K27" s="138"/>
      <c r="L27" s="140"/>
      <c r="N27" s="140"/>
      <c r="O27" s="140"/>
      <c r="P27" s="141"/>
      <c r="Q27" s="18"/>
      <c r="R27" s="101"/>
      <c r="S27" s="101"/>
    </row>
    <row r="28" spans="1:19" s="3" customFormat="1" ht="24" customHeight="1" x14ac:dyDescent="0.2">
      <c r="A28" s="61"/>
      <c r="B28" s="61"/>
      <c r="C28" s="61"/>
      <c r="D28" s="61"/>
      <c r="E28" s="61"/>
      <c r="F28" s="61"/>
      <c r="G28" s="61"/>
      <c r="H28" s="61"/>
      <c r="I28" s="61"/>
      <c r="J28" s="142" t="s">
        <v>50</v>
      </c>
      <c r="K28" s="143"/>
      <c r="L28" s="139"/>
      <c r="N28" s="144"/>
      <c r="O28" s="139"/>
      <c r="P28" s="120"/>
      <c r="Q28" s="120"/>
      <c r="R28" s="61"/>
      <c r="S28" s="61"/>
    </row>
    <row r="29" spans="1:19" s="3" customFormat="1" ht="24" customHeight="1" x14ac:dyDescent="0.2">
      <c r="A29" s="41"/>
      <c r="B29" s="40"/>
      <c r="C29" s="40"/>
      <c r="D29" s="40"/>
      <c r="E29" s="41"/>
      <c r="F29" s="42"/>
      <c r="G29" s="42"/>
      <c r="H29" s="43"/>
      <c r="I29" s="44"/>
      <c r="J29" s="45"/>
      <c r="K29" s="43"/>
      <c r="L29" s="45"/>
      <c r="M29" s="45"/>
      <c r="N29" s="45"/>
      <c r="O29" s="45"/>
      <c r="P29" s="45"/>
      <c r="Q29" s="64"/>
      <c r="R29" s="74"/>
      <c r="S29" s="102"/>
    </row>
    <row r="30" spans="1:19" s="3" customFormat="1" ht="24" customHeight="1" x14ac:dyDescent="0.2">
      <c r="A30" s="41"/>
      <c r="B30" s="40"/>
      <c r="C30" s="40"/>
      <c r="D30" s="40"/>
      <c r="E30" s="41"/>
      <c r="F30" s="42"/>
      <c r="G30" s="46">
        <v>334500</v>
      </c>
      <c r="H30" s="44">
        <v>6014.3099999999995</v>
      </c>
      <c r="I30" s="44">
        <v>9600.15</v>
      </c>
      <c r="J30" s="44">
        <v>23749.5</v>
      </c>
      <c r="K30" s="44">
        <v>3444.1800000000003</v>
      </c>
      <c r="L30" s="44">
        <v>10168.800000000001</v>
      </c>
      <c r="M30" s="44">
        <v>23716.05</v>
      </c>
      <c r="N30" s="44">
        <v>4126.4799999999996</v>
      </c>
      <c r="O30" s="44"/>
      <c r="P30" s="44"/>
      <c r="Q30" s="65">
        <v>29909.74</v>
      </c>
      <c r="R30" s="75">
        <v>50909.73</v>
      </c>
      <c r="S30" s="103">
        <v>304590.26</v>
      </c>
    </row>
    <row r="31" spans="1:19" s="3" customFormat="1" ht="24" customHeight="1" x14ac:dyDescent="0.2">
      <c r="A31" s="47"/>
      <c r="B31" s="48"/>
      <c r="C31" s="48"/>
      <c r="D31" s="48"/>
      <c r="E31" s="48"/>
      <c r="F31" s="49"/>
      <c r="G31" s="50">
        <v>154000</v>
      </c>
      <c r="H31" s="51">
        <v>3186.26</v>
      </c>
      <c r="I31" s="51">
        <v>4419.8</v>
      </c>
      <c r="J31" s="51">
        <v>10934</v>
      </c>
      <c r="K31" s="51">
        <v>1558.7600000000002</v>
      </c>
      <c r="L31" s="51">
        <v>4681.6000000000004</v>
      </c>
      <c r="M31" s="51">
        <v>10918.6</v>
      </c>
      <c r="N31" s="51">
        <v>5158.0999999999995</v>
      </c>
      <c r="O31" s="51"/>
      <c r="P31" s="51"/>
      <c r="Q31" s="66">
        <v>17445.759999999998</v>
      </c>
      <c r="R31" s="76">
        <v>23411.360000000001</v>
      </c>
      <c r="S31" s="104">
        <v>136554.23999999999</v>
      </c>
    </row>
    <row r="32" spans="1:19" s="3" customFormat="1" ht="24" customHeight="1" x14ac:dyDescent="0.2">
      <c r="A32" s="48"/>
      <c r="B32" s="48"/>
      <c r="C32" s="48"/>
      <c r="D32" s="48"/>
      <c r="E32" s="48"/>
      <c r="F32" s="49"/>
      <c r="G32" s="49">
        <v>158000</v>
      </c>
      <c r="H32" s="51">
        <v>2979.94</v>
      </c>
      <c r="I32" s="51">
        <v>4534.6000000000004</v>
      </c>
      <c r="J32" s="51">
        <v>11218</v>
      </c>
      <c r="K32" s="51">
        <v>1602.7600000000002</v>
      </c>
      <c r="L32" s="51">
        <v>4803.2</v>
      </c>
      <c r="M32" s="51">
        <v>11202.200000000003</v>
      </c>
      <c r="N32" s="51">
        <v>3094.8599999999997</v>
      </c>
      <c r="O32" s="51"/>
      <c r="P32" s="51"/>
      <c r="Q32" s="66">
        <v>15412.6</v>
      </c>
      <c r="R32" s="76">
        <v>24022.959999999999</v>
      </c>
      <c r="S32" s="104">
        <v>142587.40000000002</v>
      </c>
    </row>
    <row r="33" spans="1:19" s="3" customFormat="1" ht="26.45" customHeight="1" x14ac:dyDescent="0.2">
      <c r="A33" s="48"/>
      <c r="B33" s="52"/>
      <c r="C33" s="52"/>
      <c r="D33" s="52"/>
      <c r="E33" s="52"/>
      <c r="F33" s="53" t="s">
        <v>25</v>
      </c>
      <c r="G33" s="53">
        <f>SUM(G30:G32)</f>
        <v>646500</v>
      </c>
      <c r="H33" s="54">
        <f>SUM(H30:H32)</f>
        <v>12180.51</v>
      </c>
      <c r="I33" s="54">
        <f t="shared" ref="I33:S33" si="5">SUM(I30:I32)</f>
        <v>18554.550000000003</v>
      </c>
      <c r="J33" s="54">
        <f t="shared" si="5"/>
        <v>45901.5</v>
      </c>
      <c r="K33" s="54">
        <f t="shared" si="5"/>
        <v>6605.7000000000007</v>
      </c>
      <c r="L33" s="54">
        <f t="shared" si="5"/>
        <v>19653.600000000002</v>
      </c>
      <c r="M33" s="54">
        <f t="shared" si="5"/>
        <v>45836.850000000006</v>
      </c>
      <c r="N33" s="54">
        <f t="shared" si="5"/>
        <v>12379.439999999999</v>
      </c>
      <c r="O33" s="54"/>
      <c r="P33" s="54"/>
      <c r="Q33" s="67">
        <f t="shared" si="5"/>
        <v>62768.1</v>
      </c>
      <c r="R33" s="77">
        <f t="shared" si="5"/>
        <v>98344.049999999988</v>
      </c>
      <c r="S33" s="105">
        <f t="shared" si="5"/>
        <v>583731.9</v>
      </c>
    </row>
    <row r="34" spans="1:19" s="3" customFormat="1" ht="40.9" customHeight="1" x14ac:dyDescent="0.2">
      <c r="A34" s="10"/>
      <c r="B34" s="10"/>
      <c r="C34" s="10"/>
      <c r="D34" s="10"/>
      <c r="E34" s="10"/>
      <c r="F34" s="28" t="s">
        <v>26</v>
      </c>
      <c r="G34" s="29">
        <v>8634300</v>
      </c>
      <c r="H34" s="30">
        <v>667698.94000000006</v>
      </c>
      <c r="I34" s="29">
        <v>242510.40000000005</v>
      </c>
      <c r="J34" s="29">
        <v>599938.64</v>
      </c>
      <c r="K34" s="29">
        <v>64256.12000000001</v>
      </c>
      <c r="L34" s="29">
        <v>242468.52000000002</v>
      </c>
      <c r="M34" s="29">
        <v>565494.09000000008</v>
      </c>
      <c r="N34" s="29">
        <v>69118.539999999994</v>
      </c>
      <c r="O34" s="29"/>
      <c r="P34" s="29"/>
      <c r="Q34" s="68">
        <v>1221796.4000000004</v>
      </c>
      <c r="R34" s="78">
        <v>1229688.8500000001</v>
      </c>
      <c r="S34" s="106">
        <v>7412503.5999999978</v>
      </c>
    </row>
    <row r="35" spans="1:19" s="3" customFormat="1" ht="38.450000000000003" customHeight="1" x14ac:dyDescent="0.2">
      <c r="A35" s="10"/>
      <c r="B35" s="10"/>
      <c r="C35" s="10"/>
      <c r="D35" s="10"/>
      <c r="E35" s="10"/>
      <c r="F35" s="28" t="s">
        <v>27</v>
      </c>
      <c r="G35" s="29">
        <f>SUM(G33:G34)</f>
        <v>9280800</v>
      </c>
      <c r="H35" s="29">
        <f t="shared" ref="H35:S35" si="6">SUM(H33:H34)</f>
        <v>679879.45000000007</v>
      </c>
      <c r="I35" s="29">
        <f t="shared" si="6"/>
        <v>261064.95000000007</v>
      </c>
      <c r="J35" s="29">
        <f t="shared" si="6"/>
        <v>645840.14</v>
      </c>
      <c r="K35" s="29">
        <f t="shared" si="6"/>
        <v>70861.820000000007</v>
      </c>
      <c r="L35" s="29">
        <f t="shared" si="6"/>
        <v>262122.12000000002</v>
      </c>
      <c r="M35" s="29">
        <f t="shared" si="6"/>
        <v>611330.94000000006</v>
      </c>
      <c r="N35" s="29">
        <f t="shared" si="6"/>
        <v>81497.98</v>
      </c>
      <c r="O35" s="29"/>
      <c r="P35" s="29"/>
      <c r="Q35" s="68">
        <f t="shared" si="6"/>
        <v>1284564.5000000005</v>
      </c>
      <c r="R35" s="78">
        <f t="shared" si="6"/>
        <v>1328032.9000000001</v>
      </c>
      <c r="S35" s="106">
        <f t="shared" si="6"/>
        <v>7996235.4999999981</v>
      </c>
    </row>
    <row r="36" spans="1:19" s="3" customFormat="1" ht="15.75" x14ac:dyDescent="0.2">
      <c r="A36" s="10"/>
      <c r="B36" s="10"/>
      <c r="C36" s="10"/>
      <c r="D36" s="10"/>
      <c r="E36" s="10"/>
      <c r="F36" s="28"/>
      <c r="G36" s="28"/>
      <c r="H36" s="31">
        <v>686171.43</v>
      </c>
      <c r="I36" s="28"/>
      <c r="J36" s="28"/>
      <c r="K36" s="28"/>
      <c r="L36" s="28"/>
      <c r="M36" s="28"/>
      <c r="N36" s="28"/>
      <c r="O36" s="28"/>
      <c r="P36" s="28"/>
      <c r="Q36" s="84" t="s">
        <v>24</v>
      </c>
      <c r="R36" s="79"/>
      <c r="S36" s="107"/>
    </row>
    <row r="37" spans="1:19" s="3" customFormat="1" ht="15.75" x14ac:dyDescent="0.2">
      <c r="A37" s="10"/>
      <c r="B37" s="4"/>
      <c r="C37" s="4"/>
      <c r="D37" s="4"/>
      <c r="E37" s="4"/>
      <c r="F37" s="32"/>
      <c r="G37" s="32"/>
      <c r="H37" s="33">
        <f>H36-H35</f>
        <v>6291.9799999999814</v>
      </c>
      <c r="I37" s="30"/>
      <c r="J37" s="34"/>
      <c r="K37" s="34"/>
      <c r="L37" s="34"/>
      <c r="M37" s="34"/>
      <c r="N37" s="34"/>
      <c r="O37" s="34"/>
      <c r="P37" s="34"/>
      <c r="Q37" s="69"/>
      <c r="R37" s="80"/>
      <c r="S37" s="108">
        <f>S35-S34</f>
        <v>583731.90000000037</v>
      </c>
    </row>
    <row r="38" spans="1:19" s="3" customFormat="1" ht="15.75" x14ac:dyDescent="0.2">
      <c r="A38" s="4"/>
      <c r="B38" s="4"/>
      <c r="C38" s="4"/>
      <c r="D38" s="4"/>
      <c r="E38" s="4"/>
      <c r="F38" s="32"/>
      <c r="G38" s="31">
        <f>G33+G18</f>
        <v>920500</v>
      </c>
      <c r="H38" s="34"/>
      <c r="I38" s="30"/>
      <c r="J38" s="34"/>
      <c r="K38" s="34"/>
      <c r="L38" s="34"/>
      <c r="M38" s="34"/>
      <c r="N38" s="34"/>
      <c r="O38" s="34"/>
      <c r="P38" s="34"/>
      <c r="Q38" s="69"/>
      <c r="R38" s="80"/>
      <c r="S38" s="109"/>
    </row>
    <row r="39" spans="1:19" s="3" customFormat="1" ht="15.75" x14ac:dyDescent="0.2">
      <c r="A39" s="4"/>
      <c r="B39" s="4"/>
      <c r="C39" s="4"/>
      <c r="D39" s="4"/>
      <c r="E39" s="4"/>
      <c r="F39" s="5"/>
      <c r="G39" s="5"/>
      <c r="H39" s="20"/>
      <c r="I39" s="22"/>
      <c r="J39" s="4"/>
      <c r="K39" s="4"/>
      <c r="L39" s="13"/>
      <c r="M39" s="4"/>
      <c r="N39" s="4"/>
      <c r="O39" s="4"/>
      <c r="P39" s="4"/>
      <c r="Q39" s="70"/>
      <c r="R39" s="81"/>
      <c r="S39" s="110"/>
    </row>
    <row r="40" spans="1:19" s="3" customFormat="1" ht="15.75" x14ac:dyDescent="0.2">
      <c r="A40" s="4"/>
      <c r="B40" s="4"/>
      <c r="C40" s="4"/>
      <c r="D40" s="4"/>
      <c r="E40" s="4"/>
      <c r="F40" s="5"/>
      <c r="G40" s="5"/>
      <c r="H40" s="20"/>
      <c r="I40" s="22"/>
      <c r="J40" s="4"/>
      <c r="K40" s="4"/>
      <c r="L40" s="13"/>
      <c r="M40" s="4"/>
      <c r="N40" s="4"/>
      <c r="O40" s="4"/>
      <c r="P40" s="4"/>
      <c r="Q40" s="70"/>
      <c r="R40" s="81"/>
      <c r="S40" s="110"/>
    </row>
    <row r="41" spans="1:19" s="3" customFormat="1" ht="15.75" x14ac:dyDescent="0.2">
      <c r="A41" s="4"/>
      <c r="B41" s="4"/>
      <c r="C41" s="4"/>
      <c r="D41" s="4"/>
      <c r="E41" s="4"/>
      <c r="F41" s="5"/>
      <c r="G41" s="5"/>
      <c r="H41" s="20"/>
      <c r="I41" s="22"/>
      <c r="J41" s="4"/>
      <c r="K41" s="4"/>
      <c r="L41" s="13"/>
      <c r="M41" s="4"/>
      <c r="N41" s="4"/>
      <c r="O41" s="4"/>
      <c r="P41" s="4"/>
      <c r="Q41" s="70"/>
      <c r="R41" s="81"/>
      <c r="S41" s="110"/>
    </row>
    <row r="42" spans="1:19" s="3" customFormat="1" ht="15.75" x14ac:dyDescent="0.2">
      <c r="A42" s="4"/>
      <c r="B42" s="4"/>
      <c r="C42" s="4"/>
      <c r="D42" s="4"/>
      <c r="E42" s="4"/>
      <c r="F42" s="5"/>
      <c r="G42" s="5"/>
      <c r="H42" s="20"/>
      <c r="I42" s="22"/>
      <c r="J42" s="4"/>
      <c r="K42" s="4"/>
      <c r="L42" s="13"/>
      <c r="M42" s="4"/>
      <c r="N42" s="4"/>
      <c r="O42" s="4"/>
      <c r="P42" s="4"/>
      <c r="Q42" s="70"/>
      <c r="R42" s="81"/>
      <c r="S42" s="110"/>
    </row>
    <row r="43" spans="1:19" s="3" customFormat="1" ht="15.75" x14ac:dyDescent="0.2">
      <c r="A43" s="4"/>
      <c r="B43" s="1"/>
      <c r="C43" s="1"/>
      <c r="D43" s="1"/>
      <c r="E43" s="1"/>
      <c r="F43" s="2"/>
      <c r="G43" s="2"/>
      <c r="H43" s="19"/>
      <c r="I43" s="21"/>
      <c r="J43" s="1"/>
      <c r="K43" s="1"/>
      <c r="L43" s="12"/>
      <c r="M43" s="1"/>
      <c r="N43" s="1"/>
      <c r="O43" s="1"/>
      <c r="P43" s="1"/>
      <c r="Q43" s="62"/>
      <c r="R43" s="72"/>
      <c r="S43" s="111"/>
    </row>
    <row r="44" spans="1:19" s="3" customFormat="1" x14ac:dyDescent="0.2">
      <c r="A44" s="1"/>
      <c r="B44" s="1"/>
      <c r="C44" s="1"/>
      <c r="D44" s="1"/>
      <c r="E44" s="1"/>
      <c r="F44" s="2"/>
      <c r="G44" s="2"/>
      <c r="H44" s="19"/>
      <c r="I44" s="21"/>
      <c r="J44" s="1"/>
      <c r="K44" s="1"/>
      <c r="L44" s="12"/>
      <c r="M44" s="1"/>
      <c r="N44" s="1"/>
      <c r="O44" s="1"/>
      <c r="P44" s="1"/>
      <c r="Q44" s="62"/>
      <c r="R44" s="72"/>
      <c r="S44" s="111"/>
    </row>
    <row r="45" spans="1:19" s="3" customFormat="1" x14ac:dyDescent="0.2">
      <c r="A45" s="1"/>
      <c r="B45" s="1"/>
      <c r="C45" s="1"/>
      <c r="D45" s="1"/>
      <c r="E45" s="1"/>
      <c r="F45" s="2"/>
      <c r="G45" s="2"/>
      <c r="H45" s="19"/>
      <c r="I45" s="21"/>
      <c r="J45" s="1"/>
      <c r="K45" s="1"/>
      <c r="L45" s="12"/>
      <c r="M45" s="1"/>
      <c r="N45" s="1"/>
      <c r="O45" s="1"/>
      <c r="P45" s="1"/>
      <c r="Q45" s="62"/>
      <c r="R45" s="72"/>
      <c r="S45" s="111"/>
    </row>
    <row r="46" spans="1:19" s="3" customFormat="1" x14ac:dyDescent="0.2">
      <c r="A46" s="1"/>
      <c r="B46" s="1"/>
      <c r="C46" s="1"/>
      <c r="D46" s="1"/>
      <c r="E46" s="1"/>
      <c r="F46" s="2"/>
      <c r="G46" s="2"/>
      <c r="H46" s="19"/>
      <c r="I46" s="21"/>
      <c r="J46" s="1"/>
      <c r="K46" s="1"/>
      <c r="L46" s="12"/>
      <c r="M46" s="1"/>
      <c r="N46" s="1"/>
      <c r="O46" s="1"/>
      <c r="P46" s="1"/>
      <c r="Q46" s="62"/>
      <c r="R46" s="72"/>
      <c r="S46" s="111"/>
    </row>
    <row r="47" spans="1:19" s="3" customFormat="1" x14ac:dyDescent="0.2">
      <c r="A47" s="1"/>
      <c r="B47" s="1"/>
      <c r="C47" s="1"/>
      <c r="D47" s="1"/>
      <c r="E47" s="1"/>
      <c r="F47" s="2"/>
      <c r="G47" s="2"/>
      <c r="H47" s="19"/>
      <c r="I47" s="21"/>
      <c r="J47" s="1"/>
      <c r="K47" s="1"/>
      <c r="L47" s="12"/>
      <c r="M47" s="1"/>
      <c r="N47" s="1"/>
      <c r="O47" s="1"/>
      <c r="P47" s="1"/>
      <c r="Q47" s="62"/>
      <c r="R47" s="72"/>
      <c r="S47" s="111"/>
    </row>
    <row r="48" spans="1:19" s="3" customFormat="1" x14ac:dyDescent="0.2">
      <c r="A48" s="1"/>
      <c r="B48" s="1"/>
      <c r="C48" s="1"/>
      <c r="D48" s="1"/>
      <c r="E48" s="1"/>
      <c r="F48" s="2"/>
      <c r="G48" s="2"/>
      <c r="H48" s="19"/>
      <c r="I48" s="21"/>
      <c r="J48" s="1"/>
      <c r="K48" s="1"/>
      <c r="L48" s="12"/>
      <c r="M48" s="1"/>
      <c r="N48" s="1"/>
      <c r="O48" s="1"/>
      <c r="P48" s="1"/>
      <c r="Q48" s="62"/>
      <c r="R48" s="72"/>
      <c r="S48" s="111"/>
    </row>
    <row r="49" spans="1:19" s="3" customFormat="1" x14ac:dyDescent="0.2">
      <c r="A49" s="1"/>
      <c r="B49" s="1"/>
      <c r="C49" s="1"/>
      <c r="D49" s="1"/>
      <c r="E49" s="1"/>
      <c r="F49" s="2"/>
      <c r="G49" s="2"/>
      <c r="H49" s="19"/>
      <c r="I49" s="21"/>
      <c r="J49" s="1"/>
      <c r="K49" s="1"/>
      <c r="L49" s="12"/>
      <c r="M49" s="1"/>
      <c r="N49" s="1"/>
      <c r="O49" s="1"/>
      <c r="P49" s="1"/>
      <c r="Q49" s="62"/>
      <c r="R49" s="72"/>
      <c r="S49" s="111"/>
    </row>
    <row r="50" spans="1:19" s="3" customFormat="1" x14ac:dyDescent="0.2">
      <c r="A50" s="1"/>
      <c r="B50" s="1"/>
      <c r="C50" s="1"/>
      <c r="D50" s="1"/>
      <c r="E50" s="1"/>
      <c r="F50" s="2"/>
      <c r="G50" s="2"/>
      <c r="H50" s="19"/>
      <c r="I50" s="21"/>
      <c r="J50" s="1"/>
      <c r="K50" s="1"/>
      <c r="L50" s="12"/>
      <c r="M50" s="1"/>
      <c r="N50" s="1"/>
      <c r="O50" s="1"/>
      <c r="P50" s="1"/>
      <c r="Q50" s="62"/>
      <c r="R50" s="72"/>
      <c r="S50" s="111"/>
    </row>
    <row r="51" spans="1:19" s="3" customFormat="1" x14ac:dyDescent="0.2">
      <c r="A51" s="1"/>
      <c r="B51" s="1"/>
      <c r="C51" s="1"/>
      <c r="D51" s="1"/>
      <c r="E51" s="1"/>
      <c r="F51" s="2"/>
      <c r="G51" s="2"/>
      <c r="H51" s="19"/>
      <c r="I51" s="21"/>
      <c r="J51" s="1"/>
      <c r="K51" s="1"/>
      <c r="L51" s="12"/>
      <c r="M51" s="1"/>
      <c r="N51" s="1"/>
      <c r="O51" s="1"/>
      <c r="P51" s="1"/>
      <c r="Q51" s="62"/>
      <c r="R51" s="72"/>
      <c r="S51" s="111"/>
    </row>
    <row r="52" spans="1:19" s="3" customFormat="1" x14ac:dyDescent="0.2">
      <c r="A52" s="1"/>
      <c r="B52" s="1"/>
      <c r="C52" s="1"/>
      <c r="D52" s="1"/>
      <c r="E52" s="1"/>
      <c r="F52" s="2"/>
      <c r="G52" s="2"/>
      <c r="H52" s="19"/>
      <c r="I52" s="21"/>
      <c r="J52" s="1"/>
      <c r="K52" s="1"/>
      <c r="L52" s="12"/>
      <c r="M52" s="1"/>
      <c r="N52" s="1"/>
      <c r="O52" s="1"/>
      <c r="P52" s="1"/>
      <c r="Q52" s="62"/>
      <c r="R52" s="72"/>
      <c r="S52" s="111"/>
    </row>
    <row r="53" spans="1:19" s="3" customFormat="1" x14ac:dyDescent="0.2">
      <c r="A53" s="1"/>
      <c r="B53" s="1"/>
      <c r="C53" s="1"/>
      <c r="D53" s="1"/>
      <c r="E53" s="1"/>
      <c r="F53" s="2"/>
      <c r="G53" s="2"/>
      <c r="H53" s="19"/>
      <c r="I53" s="21"/>
      <c r="J53" s="1"/>
      <c r="K53" s="1"/>
      <c r="L53" s="12"/>
      <c r="M53" s="1"/>
      <c r="N53" s="1"/>
      <c r="O53" s="1"/>
      <c r="P53" s="1"/>
      <c r="Q53" s="62"/>
      <c r="R53" s="72"/>
      <c r="S53" s="111"/>
    </row>
    <row r="54" spans="1:19" s="3" customFormat="1" x14ac:dyDescent="0.2">
      <c r="A54" s="1"/>
      <c r="B54" s="1"/>
      <c r="C54" s="1"/>
      <c r="D54" s="1"/>
      <c r="E54" s="1"/>
      <c r="F54" s="2"/>
      <c r="G54" s="2"/>
      <c r="H54" s="19"/>
      <c r="I54" s="21"/>
      <c r="J54" s="1"/>
      <c r="K54" s="1"/>
      <c r="L54" s="12"/>
      <c r="M54" s="1"/>
      <c r="N54" s="1"/>
      <c r="O54" s="1"/>
      <c r="P54" s="1"/>
      <c r="Q54" s="62"/>
      <c r="R54" s="72"/>
      <c r="S54" s="111"/>
    </row>
    <row r="55" spans="1:19" s="3" customFormat="1" x14ac:dyDescent="0.2">
      <c r="A55" s="1"/>
      <c r="B55" s="1"/>
      <c r="C55" s="1"/>
      <c r="D55" s="1"/>
      <c r="E55" s="1"/>
      <c r="F55" s="2"/>
      <c r="G55" s="2"/>
      <c r="H55" s="19"/>
      <c r="I55" s="21"/>
      <c r="J55" s="1"/>
      <c r="K55" s="1"/>
      <c r="L55" s="12"/>
      <c r="M55" s="1"/>
      <c r="N55" s="1"/>
      <c r="O55" s="1"/>
      <c r="P55" s="1"/>
      <c r="Q55" s="62"/>
      <c r="R55" s="72"/>
      <c r="S55" s="111"/>
    </row>
    <row r="56" spans="1:19" s="3" customFormat="1" x14ac:dyDescent="0.2">
      <c r="A56" s="1"/>
      <c r="B56" s="1"/>
      <c r="C56" s="1"/>
      <c r="D56" s="1"/>
      <c r="E56" s="1"/>
      <c r="F56" s="2"/>
      <c r="G56" s="2"/>
      <c r="H56" s="19"/>
      <c r="I56" s="21"/>
      <c r="J56" s="1"/>
      <c r="K56" s="1"/>
      <c r="L56" s="12"/>
      <c r="M56" s="1"/>
      <c r="N56" s="1"/>
      <c r="O56" s="1"/>
      <c r="P56" s="1"/>
      <c r="Q56" s="62"/>
      <c r="R56" s="72"/>
      <c r="S56" s="111"/>
    </row>
    <row r="57" spans="1:19" s="3" customFormat="1" x14ac:dyDescent="0.2">
      <c r="A57" s="1"/>
      <c r="B57" s="1"/>
      <c r="C57" s="1"/>
      <c r="D57" s="1"/>
      <c r="E57" s="1"/>
      <c r="F57" s="2"/>
      <c r="G57" s="2"/>
      <c r="H57" s="19"/>
      <c r="I57" s="21"/>
      <c r="J57" s="1"/>
      <c r="K57" s="1"/>
      <c r="L57" s="12"/>
      <c r="M57" s="1"/>
      <c r="N57" s="1"/>
      <c r="O57" s="1"/>
      <c r="P57" s="1"/>
      <c r="Q57" s="62"/>
      <c r="R57" s="72"/>
      <c r="S57" s="111"/>
    </row>
    <row r="58" spans="1:19" s="3" customFormat="1" x14ac:dyDescent="0.2">
      <c r="A58" s="1"/>
      <c r="B58" s="1"/>
      <c r="C58" s="1"/>
      <c r="D58" s="1"/>
      <c r="E58" s="1"/>
      <c r="F58" s="2"/>
      <c r="G58" s="2"/>
      <c r="H58" s="19"/>
      <c r="I58" s="21"/>
      <c r="J58" s="1"/>
      <c r="K58" s="1"/>
      <c r="L58" s="12"/>
      <c r="M58" s="1"/>
      <c r="N58" s="1"/>
      <c r="O58" s="1"/>
      <c r="P58" s="1"/>
      <c r="Q58" s="62"/>
      <c r="R58" s="72"/>
      <c r="S58" s="111"/>
    </row>
    <row r="59" spans="1:19" s="3" customFormat="1" x14ac:dyDescent="0.2">
      <c r="A59" s="1"/>
      <c r="B59" s="1"/>
      <c r="C59" s="1"/>
      <c r="D59" s="1"/>
      <c r="E59" s="1"/>
      <c r="F59" s="2"/>
      <c r="G59" s="2"/>
      <c r="H59" s="19"/>
      <c r="I59" s="21"/>
      <c r="J59" s="1"/>
      <c r="K59" s="1"/>
      <c r="L59" s="12"/>
      <c r="M59" s="1"/>
      <c r="N59" s="1"/>
      <c r="O59" s="1"/>
      <c r="P59" s="1"/>
      <c r="Q59" s="62"/>
      <c r="R59" s="72"/>
      <c r="S59" s="111"/>
    </row>
    <row r="60" spans="1:19" s="3" customFormat="1" x14ac:dyDescent="0.2">
      <c r="A60" s="1"/>
      <c r="B60" s="1"/>
      <c r="C60" s="1"/>
      <c r="D60" s="1"/>
      <c r="E60" s="1"/>
      <c r="F60" s="2"/>
      <c r="G60" s="2"/>
      <c r="H60" s="19"/>
      <c r="I60" s="21"/>
      <c r="J60" s="1"/>
      <c r="K60" s="1"/>
      <c r="L60" s="12"/>
      <c r="M60" s="1"/>
      <c r="N60" s="1"/>
      <c r="O60" s="1"/>
      <c r="P60" s="1"/>
      <c r="Q60" s="62"/>
      <c r="R60" s="72"/>
      <c r="S60" s="111"/>
    </row>
    <row r="61" spans="1:19" s="3" customFormat="1" x14ac:dyDescent="0.2">
      <c r="A61" s="1"/>
      <c r="B61" s="1"/>
      <c r="C61" s="1"/>
      <c r="D61" s="1"/>
      <c r="E61" s="1"/>
      <c r="F61" s="2"/>
      <c r="G61" s="2"/>
      <c r="H61" s="19"/>
      <c r="I61" s="21"/>
      <c r="J61" s="1"/>
      <c r="K61" s="1"/>
      <c r="L61" s="12"/>
      <c r="M61" s="1"/>
      <c r="N61" s="1"/>
      <c r="O61" s="1"/>
      <c r="P61" s="1"/>
      <c r="Q61" s="62"/>
      <c r="R61" s="72"/>
      <c r="S61" s="111"/>
    </row>
    <row r="62" spans="1:19" s="3" customFormat="1" x14ac:dyDescent="0.2">
      <c r="A62" s="1"/>
      <c r="B62" s="1"/>
      <c r="C62" s="1"/>
      <c r="D62" s="1"/>
      <c r="E62" s="1"/>
      <c r="F62" s="2"/>
      <c r="G62" s="2"/>
      <c r="H62" s="19"/>
      <c r="I62" s="21"/>
      <c r="J62" s="1"/>
      <c r="K62" s="1"/>
      <c r="L62" s="12"/>
      <c r="M62" s="1"/>
      <c r="N62" s="1"/>
      <c r="O62" s="1"/>
      <c r="P62" s="1"/>
      <c r="Q62" s="62"/>
      <c r="R62" s="72"/>
      <c r="S62" s="111"/>
    </row>
    <row r="63" spans="1:19" s="3" customFormat="1" x14ac:dyDescent="0.2">
      <c r="A63" s="1"/>
      <c r="B63" s="1"/>
      <c r="C63" s="1"/>
      <c r="D63" s="1"/>
      <c r="E63" s="1"/>
      <c r="F63" s="2"/>
      <c r="G63" s="2"/>
      <c r="H63" s="19"/>
      <c r="I63" s="21"/>
      <c r="J63" s="1"/>
      <c r="K63" s="1"/>
      <c r="L63" s="12"/>
      <c r="M63" s="1"/>
      <c r="N63" s="1"/>
      <c r="O63" s="1"/>
      <c r="P63" s="1"/>
      <c r="Q63" s="62"/>
      <c r="R63" s="72"/>
      <c r="S63" s="111"/>
    </row>
    <row r="64" spans="1:19" s="3" customFormat="1" x14ac:dyDescent="0.2">
      <c r="A64" s="1"/>
      <c r="B64" s="1"/>
      <c r="C64" s="1"/>
      <c r="D64" s="1"/>
      <c r="E64" s="1"/>
      <c r="F64" s="2"/>
      <c r="G64" s="2"/>
      <c r="H64" s="19"/>
      <c r="I64" s="21"/>
      <c r="J64" s="1"/>
      <c r="K64" s="1"/>
      <c r="L64" s="12"/>
      <c r="M64" s="1"/>
      <c r="N64" s="1"/>
      <c r="O64" s="1"/>
      <c r="P64" s="1"/>
      <c r="Q64" s="62"/>
      <c r="R64" s="72"/>
      <c r="S64" s="111"/>
    </row>
    <row r="65" spans="1:19" s="3" customFormat="1" x14ac:dyDescent="0.2">
      <c r="A65" s="1"/>
      <c r="B65" s="1"/>
      <c r="C65" s="1"/>
      <c r="D65" s="1"/>
      <c r="E65" s="1"/>
      <c r="F65" s="2"/>
      <c r="G65" s="2"/>
      <c r="H65" s="19"/>
      <c r="I65" s="21"/>
      <c r="J65" s="1"/>
      <c r="K65" s="1"/>
      <c r="L65" s="12"/>
      <c r="M65" s="1"/>
      <c r="N65" s="1"/>
      <c r="O65" s="1"/>
      <c r="P65" s="1"/>
      <c r="Q65" s="62"/>
      <c r="R65" s="72"/>
      <c r="S65" s="111"/>
    </row>
    <row r="66" spans="1:19" s="3" customFormat="1" x14ac:dyDescent="0.2">
      <c r="A66" s="1"/>
      <c r="B66" s="1"/>
      <c r="C66" s="1"/>
      <c r="D66" s="1"/>
      <c r="E66" s="1"/>
      <c r="F66" s="2"/>
      <c r="G66" s="2"/>
      <c r="H66" s="19"/>
      <c r="I66" s="21"/>
      <c r="J66" s="1"/>
      <c r="K66" s="1"/>
      <c r="L66" s="12"/>
      <c r="M66" s="1"/>
      <c r="N66" s="1"/>
      <c r="O66" s="1"/>
      <c r="P66" s="1"/>
      <c r="Q66" s="62"/>
      <c r="R66" s="72"/>
      <c r="S66" s="111"/>
    </row>
    <row r="67" spans="1:19" s="3" customFormat="1" x14ac:dyDescent="0.2">
      <c r="A67" s="1"/>
      <c r="B67" s="1"/>
      <c r="C67" s="1"/>
      <c r="D67" s="1"/>
      <c r="E67" s="1"/>
      <c r="F67" s="2"/>
      <c r="G67" s="2"/>
      <c r="H67" s="19"/>
      <c r="I67" s="21"/>
      <c r="J67" s="1"/>
      <c r="K67" s="1"/>
      <c r="L67" s="12"/>
      <c r="M67" s="1"/>
      <c r="N67" s="1"/>
      <c r="O67" s="1"/>
      <c r="P67" s="1"/>
      <c r="Q67" s="62"/>
      <c r="R67" s="72"/>
      <c r="S67" s="111"/>
    </row>
    <row r="68" spans="1:19" s="3" customFormat="1" x14ac:dyDescent="0.2">
      <c r="A68" s="1"/>
      <c r="B68" s="1"/>
      <c r="C68" s="1"/>
      <c r="D68" s="1"/>
      <c r="E68" s="1"/>
      <c r="F68" s="2"/>
      <c r="G68" s="2"/>
      <c r="H68" s="19"/>
      <c r="I68" s="21"/>
      <c r="J68" s="1"/>
      <c r="K68" s="1"/>
      <c r="L68" s="12"/>
      <c r="M68" s="1"/>
      <c r="N68" s="1"/>
      <c r="O68" s="1"/>
      <c r="P68" s="1"/>
      <c r="Q68" s="62"/>
      <c r="R68" s="72"/>
      <c r="S68" s="111"/>
    </row>
    <row r="69" spans="1:19" s="3" customFormat="1" x14ac:dyDescent="0.2">
      <c r="A69" s="1"/>
      <c r="B69" s="1"/>
      <c r="C69" s="1"/>
      <c r="D69" s="1"/>
      <c r="E69" s="1"/>
      <c r="F69" s="2"/>
      <c r="G69" s="2"/>
      <c r="H69" s="19"/>
      <c r="I69" s="21"/>
      <c r="J69" s="1"/>
      <c r="K69" s="1"/>
      <c r="L69" s="12"/>
      <c r="M69" s="1"/>
      <c r="N69" s="1"/>
      <c r="O69" s="1"/>
      <c r="P69" s="1"/>
      <c r="Q69" s="62"/>
      <c r="R69" s="72"/>
      <c r="S69" s="111"/>
    </row>
    <row r="70" spans="1:19" s="3" customFormat="1" x14ac:dyDescent="0.2">
      <c r="A70" s="1"/>
      <c r="B70" s="1"/>
      <c r="C70" s="1"/>
      <c r="D70" s="1"/>
      <c r="E70" s="1"/>
      <c r="F70" s="2"/>
      <c r="G70" s="2"/>
      <c r="H70" s="19"/>
      <c r="I70" s="21"/>
      <c r="J70" s="1"/>
      <c r="K70" s="1"/>
      <c r="L70" s="12"/>
      <c r="M70" s="1"/>
      <c r="N70" s="1"/>
      <c r="O70" s="1"/>
      <c r="P70" s="1"/>
      <c r="Q70" s="62"/>
      <c r="R70" s="72"/>
      <c r="S70" s="111"/>
    </row>
    <row r="71" spans="1:19" s="3" customFormat="1" x14ac:dyDescent="0.2">
      <c r="A71" s="1"/>
      <c r="B71" s="1"/>
      <c r="C71" s="1"/>
      <c r="D71" s="1"/>
      <c r="E71" s="1"/>
      <c r="F71" s="2"/>
      <c r="G71" s="2"/>
      <c r="H71" s="19"/>
      <c r="I71" s="21"/>
      <c r="J71" s="1"/>
      <c r="K71" s="1"/>
      <c r="L71" s="12"/>
      <c r="M71" s="1"/>
      <c r="N71" s="1"/>
      <c r="O71" s="1"/>
      <c r="P71" s="1"/>
      <c r="Q71" s="62"/>
      <c r="R71" s="72"/>
      <c r="S71" s="111"/>
    </row>
    <row r="72" spans="1:19" s="3" customFormat="1" x14ac:dyDescent="0.2">
      <c r="A72" s="1"/>
      <c r="B72" s="1"/>
      <c r="C72" s="1"/>
      <c r="D72" s="1"/>
      <c r="E72" s="1"/>
      <c r="F72" s="2"/>
      <c r="G72" s="2"/>
      <c r="H72" s="19"/>
      <c r="I72" s="21"/>
      <c r="J72" s="1"/>
      <c r="K72" s="1"/>
      <c r="L72" s="12"/>
      <c r="M72" s="1"/>
      <c r="N72" s="1"/>
      <c r="O72" s="1"/>
      <c r="P72" s="1"/>
      <c r="Q72" s="62"/>
      <c r="R72" s="72"/>
      <c r="S72" s="111"/>
    </row>
    <row r="73" spans="1:19" s="3" customFormat="1" x14ac:dyDescent="0.2">
      <c r="A73" s="1"/>
      <c r="B73" s="1"/>
      <c r="C73" s="1"/>
      <c r="D73" s="1"/>
      <c r="E73" s="1"/>
      <c r="F73" s="2"/>
      <c r="G73" s="2"/>
      <c r="H73" s="19"/>
      <c r="I73" s="21"/>
      <c r="J73" s="1"/>
      <c r="K73" s="1"/>
      <c r="L73" s="12"/>
      <c r="M73" s="1"/>
      <c r="N73" s="1"/>
      <c r="O73" s="1"/>
      <c r="P73" s="1"/>
      <c r="Q73" s="62"/>
      <c r="R73" s="72"/>
      <c r="S73" s="111"/>
    </row>
    <row r="74" spans="1:19" s="3" customFormat="1" x14ac:dyDescent="0.2">
      <c r="A74" s="1"/>
      <c r="B74" s="1"/>
      <c r="C74" s="1"/>
      <c r="D74" s="1"/>
      <c r="E74" s="1"/>
      <c r="F74" s="2"/>
      <c r="G74" s="2"/>
      <c r="H74" s="19"/>
      <c r="I74" s="21"/>
      <c r="J74" s="1"/>
      <c r="K74" s="1"/>
      <c r="L74" s="12"/>
      <c r="M74" s="1"/>
      <c r="N74" s="1"/>
      <c r="O74" s="1"/>
      <c r="P74" s="1"/>
      <c r="Q74" s="62"/>
      <c r="R74" s="72"/>
      <c r="S74" s="111"/>
    </row>
    <row r="75" spans="1:19" s="3" customFormat="1" x14ac:dyDescent="0.2">
      <c r="A75" s="1"/>
      <c r="B75" s="1"/>
      <c r="C75" s="1"/>
      <c r="D75" s="1"/>
      <c r="E75" s="1"/>
      <c r="F75" s="2"/>
      <c r="G75" s="2"/>
      <c r="H75" s="19"/>
      <c r="I75" s="21"/>
      <c r="J75" s="1"/>
      <c r="K75" s="1"/>
      <c r="L75" s="12"/>
      <c r="M75" s="1"/>
      <c r="N75" s="1"/>
      <c r="O75" s="1"/>
      <c r="P75" s="1"/>
      <c r="Q75" s="62"/>
      <c r="R75" s="72"/>
      <c r="S75" s="111"/>
    </row>
    <row r="76" spans="1:19" s="3" customFormat="1" x14ac:dyDescent="0.2">
      <c r="A76" s="1"/>
      <c r="B76" s="1"/>
      <c r="C76" s="1"/>
      <c r="D76" s="1"/>
      <c r="E76" s="1"/>
      <c r="F76" s="2"/>
      <c r="G76" s="2"/>
      <c r="H76" s="19"/>
      <c r="I76" s="21"/>
      <c r="J76" s="1"/>
      <c r="K76" s="1"/>
      <c r="L76" s="12"/>
      <c r="M76" s="1"/>
      <c r="N76" s="1"/>
      <c r="O76" s="1"/>
      <c r="P76" s="1"/>
      <c r="Q76" s="62"/>
      <c r="R76" s="72"/>
      <c r="S76" s="111"/>
    </row>
    <row r="77" spans="1:19" s="3" customFormat="1" x14ac:dyDescent="0.2">
      <c r="A77" s="1"/>
      <c r="B77" s="1"/>
      <c r="C77" s="1"/>
      <c r="D77" s="1"/>
      <c r="E77" s="1"/>
      <c r="F77" s="2"/>
      <c r="G77" s="2"/>
      <c r="H77" s="19"/>
      <c r="I77" s="21"/>
      <c r="J77" s="1"/>
      <c r="K77" s="1"/>
      <c r="L77" s="12"/>
      <c r="M77" s="1"/>
      <c r="N77" s="1"/>
      <c r="O77" s="1"/>
      <c r="P77" s="1"/>
      <c r="Q77" s="62"/>
      <c r="R77" s="72"/>
      <c r="S77" s="111"/>
    </row>
    <row r="78" spans="1:19" s="3" customFormat="1" x14ac:dyDescent="0.2">
      <c r="A78" s="1"/>
      <c r="B78" s="1"/>
      <c r="C78" s="1"/>
      <c r="D78" s="1"/>
      <c r="E78" s="1"/>
      <c r="F78" s="2"/>
      <c r="G78" s="2"/>
      <c r="H78" s="19"/>
      <c r="I78" s="21"/>
      <c r="J78" s="1"/>
      <c r="K78" s="1"/>
      <c r="L78" s="12"/>
      <c r="M78" s="1"/>
      <c r="N78" s="1"/>
      <c r="O78" s="1"/>
      <c r="P78" s="1"/>
      <c r="Q78" s="62"/>
      <c r="R78" s="72"/>
      <c r="S78" s="111"/>
    </row>
    <row r="79" spans="1:19" s="3" customFormat="1" x14ac:dyDescent="0.2">
      <c r="A79" s="1"/>
      <c r="B79" s="1"/>
      <c r="C79" s="1"/>
      <c r="D79" s="1"/>
      <c r="E79" s="1"/>
      <c r="F79" s="2"/>
      <c r="G79" s="2"/>
      <c r="H79" s="19"/>
      <c r="I79" s="21"/>
      <c r="J79" s="1"/>
      <c r="K79" s="1"/>
      <c r="L79" s="12"/>
      <c r="M79" s="1"/>
      <c r="N79" s="1"/>
      <c r="O79" s="1"/>
      <c r="P79" s="1"/>
      <c r="Q79" s="62"/>
      <c r="R79" s="72"/>
      <c r="S79" s="111"/>
    </row>
    <row r="80" spans="1:19" s="3" customFormat="1" x14ac:dyDescent="0.2">
      <c r="A80" s="1"/>
      <c r="B80" s="1"/>
      <c r="C80" s="1"/>
      <c r="D80" s="1"/>
      <c r="E80" s="1"/>
      <c r="F80" s="2"/>
      <c r="G80" s="2"/>
      <c r="H80" s="19"/>
      <c r="I80" s="21"/>
      <c r="J80" s="1"/>
      <c r="K80" s="1"/>
      <c r="L80" s="12"/>
      <c r="M80" s="1"/>
      <c r="N80" s="1"/>
      <c r="O80" s="1"/>
      <c r="P80" s="1"/>
      <c r="Q80" s="62"/>
      <c r="R80" s="72"/>
      <c r="S80" s="111"/>
    </row>
    <row r="81" spans="1:19" s="3" customFormat="1" x14ac:dyDescent="0.2">
      <c r="A81" s="1"/>
      <c r="B81" s="1"/>
      <c r="C81" s="1"/>
      <c r="D81" s="1"/>
      <c r="E81" s="1"/>
      <c r="F81" s="2"/>
      <c r="G81" s="2"/>
      <c r="H81" s="19"/>
      <c r="I81" s="21"/>
      <c r="J81" s="1"/>
      <c r="K81" s="1"/>
      <c r="L81" s="12"/>
      <c r="M81" s="1"/>
      <c r="N81" s="1"/>
      <c r="O81" s="1"/>
      <c r="P81" s="1"/>
      <c r="Q81" s="62"/>
      <c r="R81" s="72"/>
      <c r="S81" s="111"/>
    </row>
    <row r="82" spans="1:19" s="3" customFormat="1" x14ac:dyDescent="0.2">
      <c r="A82" s="1"/>
      <c r="B82" s="1"/>
      <c r="C82" s="1"/>
      <c r="D82" s="1"/>
      <c r="E82" s="1"/>
      <c r="F82" s="2"/>
      <c r="G82" s="2"/>
      <c r="H82" s="19"/>
      <c r="I82" s="21"/>
      <c r="J82" s="1"/>
      <c r="K82" s="1"/>
      <c r="L82" s="12"/>
      <c r="M82" s="1"/>
      <c r="N82" s="1"/>
      <c r="O82" s="1"/>
      <c r="P82" s="1"/>
      <c r="Q82" s="62"/>
      <c r="R82" s="72"/>
      <c r="S82" s="111"/>
    </row>
    <row r="83" spans="1:19" s="3" customFormat="1" x14ac:dyDescent="0.2">
      <c r="A83" s="1"/>
      <c r="B83" s="1"/>
      <c r="C83" s="1"/>
      <c r="D83" s="1"/>
      <c r="E83" s="1"/>
      <c r="F83" s="2"/>
      <c r="G83" s="2"/>
      <c r="H83" s="19"/>
      <c r="I83" s="21"/>
      <c r="J83" s="1"/>
      <c r="K83" s="1"/>
      <c r="L83" s="12"/>
      <c r="M83" s="1"/>
      <c r="N83" s="1"/>
      <c r="O83" s="1"/>
      <c r="P83" s="1"/>
      <c r="Q83" s="62"/>
      <c r="R83" s="72"/>
      <c r="S83" s="111"/>
    </row>
    <row r="84" spans="1:19" s="3" customFormat="1" x14ac:dyDescent="0.2">
      <c r="A84" s="1"/>
      <c r="B84" s="1"/>
      <c r="C84" s="1"/>
      <c r="D84" s="1"/>
      <c r="E84" s="1"/>
      <c r="F84" s="2"/>
      <c r="G84" s="2"/>
      <c r="H84" s="19"/>
      <c r="I84" s="21"/>
      <c r="J84" s="1"/>
      <c r="K84" s="1"/>
      <c r="L84" s="12"/>
      <c r="M84" s="1"/>
      <c r="N84" s="1"/>
      <c r="O84" s="1"/>
      <c r="P84" s="1"/>
      <c r="Q84" s="62"/>
      <c r="R84" s="72"/>
      <c r="S84" s="111"/>
    </row>
    <row r="85" spans="1:19" s="3" customFormat="1" x14ac:dyDescent="0.2">
      <c r="A85" s="1"/>
      <c r="B85" s="1"/>
      <c r="C85" s="1"/>
      <c r="D85" s="1"/>
      <c r="E85" s="1"/>
      <c r="F85" s="2"/>
      <c r="G85" s="2"/>
      <c r="H85" s="19"/>
      <c r="I85" s="21"/>
      <c r="J85" s="1"/>
      <c r="K85" s="1"/>
      <c r="L85" s="12"/>
      <c r="M85" s="1"/>
      <c r="N85" s="1"/>
      <c r="O85" s="1"/>
      <c r="P85" s="1"/>
      <c r="Q85" s="62"/>
      <c r="R85" s="72"/>
      <c r="S85" s="111"/>
    </row>
    <row r="86" spans="1:19" s="3" customFormat="1" x14ac:dyDescent="0.2">
      <c r="A86" s="1"/>
      <c r="B86" s="1"/>
      <c r="C86" s="1"/>
      <c r="D86" s="1"/>
      <c r="E86" s="1"/>
      <c r="F86" s="2"/>
      <c r="G86" s="2"/>
      <c r="H86" s="19"/>
      <c r="I86" s="21"/>
      <c r="J86" s="1"/>
      <c r="K86" s="1"/>
      <c r="L86" s="12"/>
      <c r="M86" s="1"/>
      <c r="N86" s="1"/>
      <c r="O86" s="1"/>
      <c r="P86" s="1"/>
      <c r="Q86" s="62"/>
      <c r="R86" s="72"/>
      <c r="S86" s="111"/>
    </row>
    <row r="87" spans="1:19" s="3" customFormat="1" x14ac:dyDescent="0.2">
      <c r="A87" s="1"/>
      <c r="B87" s="1"/>
      <c r="C87" s="1"/>
      <c r="D87" s="1"/>
      <c r="E87" s="1"/>
      <c r="F87" s="2"/>
      <c r="G87" s="2"/>
      <c r="H87" s="19"/>
      <c r="I87" s="21"/>
      <c r="J87" s="1"/>
      <c r="K87" s="1"/>
      <c r="L87" s="12"/>
      <c r="M87" s="1"/>
      <c r="N87" s="1"/>
      <c r="O87" s="1"/>
      <c r="P87" s="1"/>
      <c r="Q87" s="62"/>
      <c r="R87" s="72"/>
      <c r="S87" s="111"/>
    </row>
    <row r="88" spans="1:19" s="3" customFormat="1" x14ac:dyDescent="0.2">
      <c r="A88" s="1"/>
      <c r="B88" s="1"/>
      <c r="C88" s="1"/>
      <c r="D88" s="1"/>
      <c r="E88" s="1"/>
      <c r="F88" s="2"/>
      <c r="G88" s="2"/>
      <c r="H88" s="19"/>
      <c r="I88" s="21"/>
      <c r="J88" s="1"/>
      <c r="K88" s="1"/>
      <c r="L88" s="12"/>
      <c r="M88" s="1"/>
      <c r="N88" s="1"/>
      <c r="O88" s="1"/>
      <c r="P88" s="1"/>
      <c r="Q88" s="62"/>
      <c r="R88" s="72"/>
      <c r="S88" s="111"/>
    </row>
    <row r="89" spans="1:19" s="3" customFormat="1" x14ac:dyDescent="0.2">
      <c r="A89" s="1"/>
      <c r="B89" s="1"/>
      <c r="C89" s="1"/>
      <c r="D89" s="1"/>
      <c r="E89" s="1"/>
      <c r="F89" s="2"/>
      <c r="G89" s="2"/>
      <c r="H89" s="19"/>
      <c r="I89" s="21"/>
      <c r="J89" s="1"/>
      <c r="K89" s="1"/>
      <c r="L89" s="12"/>
      <c r="M89" s="1"/>
      <c r="N89" s="1"/>
      <c r="O89" s="1"/>
      <c r="P89" s="1"/>
      <c r="Q89" s="62"/>
      <c r="R89" s="72"/>
      <c r="S89" s="111"/>
    </row>
    <row r="90" spans="1:19" s="3" customFormat="1" x14ac:dyDescent="0.2">
      <c r="A90" s="1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11"/>
    </row>
    <row r="91" spans="1:19" s="3" customFormat="1" x14ac:dyDescent="0.2">
      <c r="A91" s="1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11"/>
    </row>
    <row r="92" spans="1:19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11"/>
    </row>
    <row r="93" spans="1:19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11"/>
    </row>
    <row r="94" spans="1:19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11"/>
    </row>
    <row r="95" spans="1:19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11"/>
    </row>
    <row r="96" spans="1:19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11"/>
    </row>
    <row r="97" spans="1:19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11"/>
    </row>
    <row r="98" spans="1:19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11"/>
    </row>
    <row r="99" spans="1:19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11"/>
    </row>
    <row r="100" spans="1:19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11"/>
    </row>
    <row r="101" spans="1:19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11"/>
    </row>
    <row r="102" spans="1:19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11"/>
    </row>
    <row r="103" spans="1:19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11"/>
    </row>
    <row r="104" spans="1:19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11"/>
    </row>
    <row r="105" spans="1:19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11"/>
    </row>
    <row r="106" spans="1:19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11"/>
    </row>
    <row r="107" spans="1:19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11"/>
    </row>
    <row r="108" spans="1:19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11"/>
    </row>
    <row r="109" spans="1:19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11"/>
    </row>
    <row r="110" spans="1:19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11"/>
    </row>
    <row r="111" spans="1:19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11"/>
    </row>
    <row r="112" spans="1:19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11"/>
    </row>
    <row r="113" spans="1:19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11"/>
    </row>
    <row r="114" spans="1:19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11"/>
    </row>
    <row r="115" spans="1:19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11"/>
    </row>
    <row r="116" spans="1:19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11"/>
    </row>
    <row r="117" spans="1:19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11"/>
    </row>
    <row r="118" spans="1:19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11"/>
    </row>
    <row r="119" spans="1:19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11"/>
    </row>
    <row r="120" spans="1:19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11"/>
    </row>
    <row r="121" spans="1:19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11"/>
    </row>
    <row r="122" spans="1:19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11"/>
    </row>
    <row r="123" spans="1:19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11"/>
    </row>
    <row r="124" spans="1:19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11"/>
    </row>
    <row r="125" spans="1:19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11"/>
    </row>
    <row r="126" spans="1:19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11"/>
    </row>
    <row r="127" spans="1:19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11"/>
    </row>
    <row r="128" spans="1:19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11"/>
    </row>
    <row r="129" spans="1:19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11"/>
    </row>
    <row r="130" spans="1:19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11"/>
    </row>
    <row r="131" spans="1:19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11"/>
    </row>
    <row r="132" spans="1:19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11"/>
    </row>
    <row r="133" spans="1:19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11"/>
    </row>
    <row r="134" spans="1:19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11"/>
    </row>
    <row r="135" spans="1:19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11"/>
    </row>
    <row r="136" spans="1:19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11"/>
    </row>
    <row r="137" spans="1:19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11"/>
    </row>
    <row r="138" spans="1:19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11"/>
    </row>
    <row r="139" spans="1:19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11"/>
    </row>
    <row r="140" spans="1:19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11"/>
    </row>
    <row r="141" spans="1:19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11"/>
    </row>
    <row r="142" spans="1:19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11"/>
    </row>
    <row r="143" spans="1:19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11"/>
    </row>
    <row r="144" spans="1:19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11"/>
    </row>
    <row r="145" spans="1:19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11"/>
    </row>
    <row r="146" spans="1:19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11"/>
    </row>
    <row r="147" spans="1:19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11"/>
    </row>
    <row r="148" spans="1:19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11"/>
    </row>
    <row r="149" spans="1:19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11"/>
    </row>
    <row r="150" spans="1:19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11"/>
    </row>
    <row r="151" spans="1:19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11"/>
    </row>
    <row r="152" spans="1:19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11"/>
    </row>
    <row r="153" spans="1:19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11"/>
    </row>
    <row r="154" spans="1:19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11"/>
    </row>
    <row r="155" spans="1:19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11"/>
    </row>
    <row r="156" spans="1:19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11"/>
    </row>
    <row r="157" spans="1:19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11"/>
    </row>
    <row r="158" spans="1:19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11"/>
    </row>
    <row r="159" spans="1:19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11"/>
    </row>
    <row r="160" spans="1:19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11"/>
    </row>
    <row r="161" spans="1:19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11"/>
    </row>
    <row r="162" spans="1:19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11"/>
    </row>
    <row r="163" spans="1:19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11"/>
    </row>
    <row r="164" spans="1:19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11"/>
    </row>
    <row r="165" spans="1:19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11"/>
    </row>
    <row r="166" spans="1:19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11"/>
    </row>
    <row r="167" spans="1:19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11"/>
    </row>
    <row r="168" spans="1:19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11"/>
    </row>
    <row r="169" spans="1:19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11"/>
    </row>
    <row r="170" spans="1:19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11"/>
    </row>
    <row r="171" spans="1:19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11"/>
    </row>
    <row r="172" spans="1:19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11"/>
    </row>
    <row r="173" spans="1:19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11"/>
    </row>
    <row r="174" spans="1:19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11"/>
    </row>
    <row r="175" spans="1:19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11"/>
    </row>
    <row r="176" spans="1:19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11"/>
    </row>
    <row r="177" spans="1:19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11"/>
    </row>
    <row r="178" spans="1:19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11"/>
    </row>
    <row r="179" spans="1:19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11"/>
    </row>
    <row r="180" spans="1:19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11"/>
    </row>
    <row r="181" spans="1:19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11"/>
    </row>
    <row r="182" spans="1:19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11"/>
    </row>
    <row r="183" spans="1:19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11"/>
    </row>
    <row r="184" spans="1:19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11"/>
    </row>
    <row r="185" spans="1:19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11"/>
    </row>
    <row r="186" spans="1:19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11"/>
    </row>
    <row r="187" spans="1:19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11"/>
    </row>
    <row r="188" spans="1:19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11"/>
    </row>
    <row r="189" spans="1:19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11"/>
    </row>
    <row r="190" spans="1:19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11"/>
    </row>
    <row r="191" spans="1:19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11"/>
    </row>
    <row r="192" spans="1:19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11"/>
    </row>
    <row r="193" spans="1:19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11"/>
    </row>
    <row r="194" spans="1:19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11"/>
    </row>
    <row r="195" spans="1:19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11"/>
    </row>
    <row r="196" spans="1:19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11"/>
    </row>
    <row r="197" spans="1:19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11"/>
    </row>
    <row r="198" spans="1:19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11"/>
    </row>
    <row r="199" spans="1:19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11"/>
    </row>
    <row r="200" spans="1:19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11"/>
    </row>
    <row r="201" spans="1:19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11"/>
    </row>
    <row r="202" spans="1:19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11"/>
    </row>
    <row r="203" spans="1:19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11"/>
    </row>
    <row r="204" spans="1:19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11"/>
    </row>
    <row r="205" spans="1:19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11"/>
    </row>
    <row r="206" spans="1:19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11"/>
    </row>
    <row r="207" spans="1:19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11"/>
    </row>
    <row r="208" spans="1:19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11"/>
    </row>
    <row r="209" spans="1:19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11"/>
    </row>
    <row r="210" spans="1:19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11"/>
    </row>
    <row r="211" spans="1:19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11"/>
    </row>
    <row r="212" spans="1:19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11"/>
    </row>
    <row r="213" spans="1:19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11"/>
    </row>
    <row r="214" spans="1:19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11"/>
    </row>
    <row r="215" spans="1:19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11"/>
    </row>
    <row r="216" spans="1:19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11"/>
    </row>
    <row r="217" spans="1:19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11"/>
    </row>
    <row r="218" spans="1:19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11"/>
    </row>
    <row r="219" spans="1:19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11"/>
    </row>
    <row r="220" spans="1:19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11"/>
    </row>
    <row r="221" spans="1:19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11"/>
    </row>
    <row r="222" spans="1:19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11"/>
    </row>
    <row r="223" spans="1:19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11"/>
    </row>
    <row r="224" spans="1:19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11"/>
    </row>
    <row r="225" spans="1:19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11"/>
    </row>
    <row r="226" spans="1:19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11"/>
    </row>
    <row r="227" spans="1:19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11"/>
    </row>
    <row r="228" spans="1:19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11"/>
    </row>
    <row r="229" spans="1:19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11"/>
    </row>
    <row r="230" spans="1:19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11"/>
    </row>
    <row r="231" spans="1:19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11"/>
    </row>
    <row r="232" spans="1:19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11"/>
    </row>
    <row r="233" spans="1:19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11"/>
    </row>
    <row r="234" spans="1:19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11"/>
    </row>
    <row r="235" spans="1:19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11"/>
    </row>
    <row r="236" spans="1:19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11"/>
    </row>
    <row r="237" spans="1:19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11"/>
    </row>
    <row r="238" spans="1:19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11"/>
    </row>
    <row r="239" spans="1:19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11"/>
    </row>
    <row r="240" spans="1:19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11"/>
    </row>
    <row r="241" spans="1:19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11"/>
    </row>
    <row r="242" spans="1:19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11"/>
    </row>
    <row r="243" spans="1:19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11"/>
    </row>
    <row r="244" spans="1:19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11"/>
    </row>
    <row r="245" spans="1:19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11"/>
    </row>
    <row r="246" spans="1:19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11"/>
    </row>
    <row r="247" spans="1:19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11"/>
    </row>
    <row r="248" spans="1:19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11"/>
    </row>
    <row r="249" spans="1:19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11"/>
    </row>
    <row r="250" spans="1:19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11"/>
    </row>
    <row r="251" spans="1:19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11"/>
    </row>
    <row r="252" spans="1:19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11"/>
    </row>
    <row r="253" spans="1:19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11"/>
    </row>
    <row r="254" spans="1:19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11"/>
    </row>
    <row r="255" spans="1:19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11"/>
    </row>
    <row r="256" spans="1:19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11"/>
    </row>
    <row r="257" spans="1:19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11"/>
    </row>
    <row r="258" spans="1:19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11"/>
    </row>
    <row r="259" spans="1:19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11"/>
    </row>
    <row r="260" spans="1:19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11"/>
    </row>
    <row r="261" spans="1:19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11"/>
    </row>
    <row r="262" spans="1:19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11"/>
    </row>
    <row r="263" spans="1:19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11"/>
    </row>
    <row r="264" spans="1:19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11"/>
    </row>
    <row r="265" spans="1:19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11"/>
    </row>
    <row r="266" spans="1:19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11"/>
    </row>
    <row r="267" spans="1:19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11"/>
    </row>
    <row r="268" spans="1:19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11"/>
    </row>
    <row r="269" spans="1:19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11"/>
    </row>
    <row r="270" spans="1:19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11"/>
    </row>
    <row r="271" spans="1:19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11"/>
    </row>
    <row r="272" spans="1:19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11"/>
    </row>
    <row r="273" spans="1:19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11"/>
    </row>
    <row r="274" spans="1:19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11"/>
    </row>
    <row r="275" spans="1:19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11"/>
    </row>
    <row r="276" spans="1:19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11"/>
    </row>
    <row r="277" spans="1:19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11"/>
    </row>
    <row r="278" spans="1:19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11"/>
    </row>
    <row r="279" spans="1:19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11"/>
    </row>
    <row r="280" spans="1:19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11"/>
    </row>
    <row r="281" spans="1:19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11"/>
    </row>
    <row r="282" spans="1:19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11"/>
    </row>
    <row r="283" spans="1:19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11"/>
    </row>
    <row r="284" spans="1:19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11"/>
    </row>
    <row r="285" spans="1:19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11"/>
    </row>
    <row r="286" spans="1:19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11"/>
    </row>
    <row r="287" spans="1:19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11"/>
    </row>
    <row r="288" spans="1:19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11"/>
    </row>
    <row r="289" spans="1:19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11"/>
    </row>
    <row r="290" spans="1:19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11"/>
    </row>
    <row r="291" spans="1:19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11"/>
    </row>
    <row r="292" spans="1:19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11"/>
    </row>
    <row r="293" spans="1:19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11"/>
    </row>
    <row r="294" spans="1:19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11"/>
    </row>
    <row r="295" spans="1:19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11"/>
    </row>
    <row r="296" spans="1:19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11"/>
    </row>
    <row r="297" spans="1:19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11"/>
    </row>
    <row r="298" spans="1:19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11"/>
    </row>
    <row r="299" spans="1:19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11"/>
    </row>
    <row r="300" spans="1:19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11"/>
    </row>
    <row r="301" spans="1:19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11"/>
    </row>
    <row r="302" spans="1:19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11"/>
    </row>
    <row r="303" spans="1:19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11"/>
    </row>
    <row r="304" spans="1:19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11"/>
    </row>
    <row r="305" spans="1:19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11"/>
    </row>
    <row r="306" spans="1:19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11"/>
    </row>
    <row r="307" spans="1:19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11"/>
    </row>
    <row r="308" spans="1:19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11"/>
    </row>
    <row r="309" spans="1:19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11"/>
    </row>
    <row r="310" spans="1:19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11"/>
    </row>
    <row r="311" spans="1:19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11"/>
    </row>
    <row r="312" spans="1:19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11"/>
    </row>
    <row r="313" spans="1:19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11"/>
    </row>
    <row r="314" spans="1:19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11"/>
    </row>
    <row r="315" spans="1:19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11"/>
    </row>
    <row r="316" spans="1:19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11"/>
    </row>
    <row r="317" spans="1:19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11"/>
    </row>
    <row r="318" spans="1:19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11"/>
    </row>
    <row r="319" spans="1:19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11"/>
    </row>
    <row r="320" spans="1:19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11"/>
    </row>
    <row r="321" spans="1:19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11"/>
    </row>
    <row r="322" spans="1:19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11"/>
    </row>
    <row r="323" spans="1:19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11"/>
    </row>
    <row r="324" spans="1:19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11"/>
    </row>
    <row r="325" spans="1:19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11"/>
    </row>
    <row r="326" spans="1:19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11"/>
    </row>
    <row r="327" spans="1:19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11"/>
    </row>
    <row r="328" spans="1:19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11"/>
    </row>
    <row r="329" spans="1:19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11"/>
    </row>
    <row r="330" spans="1:19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11"/>
    </row>
    <row r="331" spans="1:19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11"/>
    </row>
    <row r="332" spans="1:19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11"/>
    </row>
    <row r="333" spans="1:19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11"/>
    </row>
    <row r="334" spans="1:19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11"/>
    </row>
    <row r="335" spans="1:19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11"/>
    </row>
    <row r="336" spans="1:19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11"/>
    </row>
    <row r="337" spans="1:19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11"/>
    </row>
    <row r="338" spans="1:19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11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11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11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11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11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11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11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11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11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11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11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11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11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11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11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11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11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11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11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11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11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11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11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11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11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11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11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11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11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11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11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11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11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11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11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11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11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11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11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11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11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11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11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11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11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11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11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11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11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11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11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11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11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11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11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11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11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11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11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11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11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11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11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11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11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11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11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11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11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11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11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11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11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11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11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11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11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11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11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11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11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11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11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11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11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11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11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11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11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11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11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11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11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11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11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11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11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11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11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11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11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11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11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11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11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11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11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11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11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11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11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11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11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11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11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11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11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11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11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11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11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11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11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11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11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11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11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11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11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11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11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11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11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11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11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11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11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11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11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11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11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11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11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11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11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11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11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11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11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11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11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11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11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11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11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11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11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11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11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11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11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11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11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11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11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11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11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11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11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11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11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11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11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11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11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11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11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11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11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11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11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11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11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11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11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11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11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11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11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11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11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11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11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11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11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11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11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11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11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11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11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11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11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11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11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11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11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11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11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11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11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11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11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11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11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11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11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11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11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11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11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11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11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11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11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11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11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11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11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11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11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11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11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11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11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11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11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11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11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11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11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11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11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11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11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11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11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11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11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11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11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11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11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11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11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11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11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11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11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11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11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11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11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11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11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11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11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11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11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11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11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11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11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11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11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11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11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11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11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11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11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11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11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11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11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11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11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11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11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11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11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11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11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11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11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11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11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11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11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11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11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11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11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11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11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11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11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11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11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11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11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11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11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11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11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11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11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11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11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11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11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11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11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11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11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11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11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11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11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11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11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11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11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11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11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11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11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11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11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11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11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11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11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11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11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11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11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11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11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11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11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11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11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11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11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11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11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11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11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11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11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11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11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11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11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11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11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11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11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11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11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11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11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11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11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11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11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11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11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11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11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11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11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11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11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11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11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11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11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11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11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11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11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11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11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11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11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11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11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11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11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11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11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11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11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11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11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11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11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11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11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11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11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11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11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11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11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11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11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11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11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11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11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11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11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11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11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11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11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11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11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11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11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11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11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11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11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11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11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11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11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11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11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11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11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11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11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11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11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11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11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11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11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11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11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11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11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11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11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11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11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11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11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11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11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11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11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11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11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11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11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11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11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11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11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11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11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11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11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11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11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11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11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11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11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11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11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11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11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11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11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11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11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11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11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11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11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11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11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11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11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11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11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11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11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11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11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11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11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11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11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11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11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11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11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11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11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11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11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11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11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11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11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11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11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11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11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11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11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11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11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11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11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11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11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11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11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11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11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11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11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11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11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11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11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11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11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11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11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11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11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11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11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11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11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11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11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11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11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11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11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11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11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11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11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11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11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11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11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11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11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11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11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11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11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11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11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11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11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11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11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11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11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11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11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11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11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11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11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11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11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11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11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11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11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11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11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11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11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11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11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11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11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11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11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11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11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11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11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11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11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11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11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11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11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11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11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11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11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11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11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11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11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11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11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11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11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11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11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11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11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11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11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11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11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11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11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11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11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11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11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11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11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11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11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11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11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11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11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11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11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11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11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11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11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11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11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11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11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11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11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11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11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11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11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11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11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11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11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11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11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11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11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11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11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11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11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11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11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11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11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11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11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11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11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11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11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11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11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11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11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11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11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11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11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11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11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11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11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11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11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11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11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11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11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11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11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11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11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11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11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11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11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11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11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11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11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11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11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11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11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11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11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11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11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11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11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11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11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11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11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11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11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11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11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11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11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11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11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11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11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11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11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11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11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11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11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11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11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11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11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11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11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11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11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11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11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11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11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11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11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11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11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11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11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11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11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11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11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11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11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11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11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11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11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11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11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11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11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11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11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11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11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11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11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11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11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11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11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11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11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11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11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11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11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11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11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11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11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11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11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11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11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11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11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11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11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11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11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11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11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11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11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11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11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11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11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11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11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11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11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11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11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11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11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11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11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11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11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11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11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11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11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11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11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11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11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11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11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11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11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11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11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11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11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11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11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11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11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11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11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11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11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11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11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11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11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11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11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11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11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11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11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11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11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11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11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11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11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11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11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11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11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11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11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11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11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11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11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11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11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11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11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11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11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11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11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11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11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11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11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11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11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11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11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11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11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11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11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11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11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11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11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11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11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11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11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11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11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11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11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11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11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11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11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11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11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11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11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11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11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11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11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11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11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11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11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11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11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11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11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11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11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11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11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11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11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11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11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23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11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11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11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11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11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11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11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11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11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11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11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11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11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11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11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11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11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11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11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11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11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11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11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11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11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11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11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11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11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11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11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11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11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11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11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11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11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11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11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11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11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11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11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11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11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11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11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11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11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11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11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11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11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11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11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11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11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11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11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11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11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11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11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11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11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11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11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11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11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11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11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11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11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11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11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11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11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11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11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11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11"/>
    </row>
    <row r="1358" spans="1:19" x14ac:dyDescent="0.2">
      <c r="A1358" s="1"/>
    </row>
  </sheetData>
  <mergeCells count="25">
    <mergeCell ref="B18:F18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  <mergeCell ref="A4:S4"/>
    <mergeCell ref="A5:S5"/>
    <mergeCell ref="F8:F10"/>
    <mergeCell ref="A11:S11"/>
    <mergeCell ref="A17:E17"/>
    <mergeCell ref="N9:N10"/>
    <mergeCell ref="K9:K10"/>
    <mergeCell ref="A7:S7"/>
    <mergeCell ref="I9:J9"/>
    <mergeCell ref="I8:N8"/>
    <mergeCell ref="Q8:R8"/>
    <mergeCell ref="A8:A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8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7" t="s">
        <v>15</v>
      </c>
      <c r="B1" s="189" t="s">
        <v>10</v>
      </c>
      <c r="C1" s="192" t="s">
        <v>8</v>
      </c>
      <c r="D1" s="192"/>
      <c r="E1" s="193"/>
      <c r="F1" s="193"/>
      <c r="G1" s="193"/>
      <c r="H1" s="193"/>
      <c r="I1" s="194" t="s">
        <v>1</v>
      </c>
      <c r="J1" s="195"/>
      <c r="K1" s="196" t="s">
        <v>16</v>
      </c>
    </row>
    <row r="2" spans="1:13" ht="15.75" customHeight="1" x14ac:dyDescent="0.2">
      <c r="A2" s="188"/>
      <c r="B2" s="190"/>
      <c r="C2" s="198" t="s">
        <v>12</v>
      </c>
      <c r="D2" s="198"/>
      <c r="E2" s="199" t="s">
        <v>9</v>
      </c>
      <c r="F2" s="201" t="s">
        <v>13</v>
      </c>
      <c r="G2" s="202"/>
      <c r="H2" s="196" t="s">
        <v>11</v>
      </c>
      <c r="I2" s="204" t="s">
        <v>3</v>
      </c>
      <c r="J2" s="196" t="s">
        <v>0</v>
      </c>
      <c r="K2" s="197"/>
    </row>
    <row r="3" spans="1:13" ht="66" customHeight="1" thickBot="1" x14ac:dyDescent="0.25">
      <c r="A3" s="188"/>
      <c r="B3" s="191"/>
      <c r="C3" s="14" t="s">
        <v>4</v>
      </c>
      <c r="D3" s="15" t="s">
        <v>5</v>
      </c>
      <c r="E3" s="200"/>
      <c r="F3" s="16" t="s">
        <v>6</v>
      </c>
      <c r="G3" s="17" t="s">
        <v>7</v>
      </c>
      <c r="H3" s="203"/>
      <c r="I3" s="204"/>
      <c r="J3" s="203"/>
      <c r="K3" s="197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Ahmed Dominguez</cp:lastModifiedBy>
  <cp:lastPrinted>2022-02-09T12:19:53Z</cp:lastPrinted>
  <dcterms:created xsi:type="dcterms:W3CDTF">2006-07-11T17:39:34Z</dcterms:created>
  <dcterms:modified xsi:type="dcterms:W3CDTF">2022-03-02T16:10:52Z</dcterms:modified>
</cp:coreProperties>
</file>