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RESUPUESTO APROBADO EN PORTAL 2025/"/>
    </mc:Choice>
  </mc:AlternateContent>
  <xr:revisionPtr revIDLastSave="110" documentId="8_{E4E15E17-E50A-45BE-BB85-A3E506F9568F}" xr6:coauthVersionLast="47" xr6:coauthVersionMax="47" xr10:uidLastSave="{FA9D75A9-B55E-48F4-AE8E-A6315D8D181C}"/>
  <bookViews>
    <workbookView xWindow="-120" yWindow="-120" windowWidth="29040" windowHeight="15720" activeTab="3" xr2:uid="{00000000-000D-0000-FFFF-FFFF00000000}"/>
  </bookViews>
  <sheets>
    <sheet name="PRES. APROBADO 2025" sheetId="9" r:id="rId1"/>
    <sheet name="PRES. X FUENTE" sheetId="10" r:id="rId2"/>
    <sheet name="PRES. X FUENTE MOD." sheetId="12" r:id="rId3"/>
    <sheet name="PRESUPUESTO APROBADO MOD.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1" l="1"/>
  <c r="D15" i="12"/>
  <c r="E15" i="12"/>
  <c r="C15" i="12"/>
  <c r="B15" i="12"/>
  <c r="D64" i="11"/>
  <c r="D65" i="11"/>
  <c r="D66" i="11"/>
  <c r="D63" i="11"/>
  <c r="D54" i="11"/>
  <c r="D55" i="11"/>
  <c r="D56" i="11"/>
  <c r="D57" i="11"/>
  <c r="D58" i="11"/>
  <c r="D59" i="11"/>
  <c r="D60" i="11"/>
  <c r="D61" i="11"/>
  <c r="D53" i="11"/>
  <c r="D46" i="11"/>
  <c r="D47" i="11"/>
  <c r="D48" i="11"/>
  <c r="D49" i="11"/>
  <c r="D50" i="11"/>
  <c r="D51" i="11"/>
  <c r="D45" i="11"/>
  <c r="D38" i="11"/>
  <c r="D39" i="11"/>
  <c r="D40" i="11"/>
  <c r="D41" i="11"/>
  <c r="D42" i="11"/>
  <c r="D43" i="11"/>
  <c r="D37" i="11"/>
  <c r="D28" i="11"/>
  <c r="D29" i="11"/>
  <c r="D30" i="11"/>
  <c r="D31" i="11"/>
  <c r="D32" i="11"/>
  <c r="D33" i="11"/>
  <c r="D34" i="11"/>
  <c r="D35" i="11"/>
  <c r="D27" i="11"/>
  <c r="D18" i="11"/>
  <c r="D19" i="11"/>
  <c r="D20" i="11"/>
  <c r="D21" i="11"/>
  <c r="D22" i="11"/>
  <c r="D23" i="11"/>
  <c r="D24" i="11"/>
  <c r="D25" i="11"/>
  <c r="D17" i="11"/>
  <c r="D26" i="11" l="1"/>
  <c r="B16" i="12"/>
  <c r="D12" i="11"/>
  <c r="D13" i="11"/>
  <c r="D14" i="11"/>
  <c r="D15" i="11"/>
  <c r="C44" i="11" l="1"/>
  <c r="C80" i="11"/>
  <c r="C85" i="11" s="1"/>
  <c r="C70" i="11"/>
  <c r="C67" i="11"/>
  <c r="C62" i="11"/>
  <c r="C52" i="11"/>
  <c r="C36" i="11"/>
  <c r="C26" i="11"/>
  <c r="C16" i="11"/>
  <c r="C10" i="11"/>
  <c r="C74" i="11" l="1"/>
  <c r="C87" i="11" s="1"/>
  <c r="D80" i="11"/>
  <c r="D85" i="11" s="1"/>
  <c r="B80" i="11"/>
  <c r="B85" i="11" s="1"/>
  <c r="D70" i="11"/>
  <c r="B70" i="11"/>
  <c r="B67" i="11"/>
  <c r="D62" i="11"/>
  <c r="B62" i="11"/>
  <c r="D52" i="11"/>
  <c r="B52" i="11"/>
  <c r="D44" i="11"/>
  <c r="B44" i="11"/>
  <c r="D36" i="11"/>
  <c r="B36" i="11"/>
  <c r="B26" i="11"/>
  <c r="D16" i="11"/>
  <c r="B16" i="11"/>
  <c r="D10" i="11"/>
  <c r="B10" i="11"/>
  <c r="B14" i="10"/>
  <c r="B61" i="9"/>
  <c r="B51" i="9"/>
  <c r="B35" i="9"/>
  <c r="B25" i="9"/>
  <c r="B15" i="9"/>
  <c r="B9" i="9"/>
  <c r="B74" i="11" l="1"/>
  <c r="B87" i="11" s="1"/>
  <c r="D74" i="11"/>
  <c r="D87" i="11" s="1"/>
  <c r="C14" i="10"/>
  <c r="B15" i="10" l="1"/>
  <c r="C79" i="9" l="1"/>
  <c r="C84" i="9" s="1"/>
  <c r="B79" i="9"/>
  <c r="B84" i="9" s="1"/>
  <c r="C69" i="9"/>
  <c r="B69" i="9"/>
  <c r="B66" i="9"/>
  <c r="B73" i="9" s="1"/>
  <c r="C61" i="9"/>
  <c r="C51" i="9"/>
  <c r="C43" i="9"/>
  <c r="B43" i="9"/>
  <c r="C35" i="9"/>
  <c r="C25" i="9"/>
  <c r="C15" i="9"/>
  <c r="C9" i="9"/>
  <c r="B86" i="9" l="1"/>
  <c r="C73" i="9"/>
  <c r="C86" i="9" s="1"/>
</calcChain>
</file>

<file path=xl/sharedStrings.xml><?xml version="1.0" encoding="utf-8"?>
<sst xmlns="http://schemas.openxmlformats.org/spreadsheetml/2006/main" count="252" uniqueCount="113">
  <si>
    <t>Detalle</t>
  </si>
  <si>
    <t>2 - GASTOS</t>
  </si>
  <si>
    <t>Total Gastos</t>
  </si>
  <si>
    <t>4 - APLICACIONES FINANCIERAS</t>
  </si>
  <si>
    <t>4.2 - DISMINUCIÓN DE PASIVOS</t>
  </si>
  <si>
    <t>TOTAL APLICACIONES FINANCIERAS</t>
  </si>
  <si>
    <t>TOTAL GASTOS Y APLICACIONES FINANCIERAS</t>
  </si>
  <si>
    <t>Autorizado por :</t>
  </si>
  <si>
    <t>MINISTERIO DE INDUSTRIA COMERCIO Y MIPYMES</t>
  </si>
  <si>
    <t xml:space="preserve">INSTITUTO DOMINICANO PARA LA CALIDAD </t>
  </si>
  <si>
    <t xml:space="preserve">Presupuesto de Gastos y Aplicaciones Financieras </t>
  </si>
  <si>
    <t>En RD$</t>
  </si>
  <si>
    <t>Presupuesto Aprobado</t>
  </si>
  <si>
    <t>Presupuesto Modificado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</si>
  <si>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</si>
  <si>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</si>
  <si>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</si>
  <si>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</si>
  <si>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</si>
  <si>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</si>
  <si>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</si>
  <si>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</si>
  <si>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</si>
  <si>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</si>
  <si>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</si>
  <si>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</si>
  <si>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</si>
  <si>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</si>
  <si>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</si>
  <si>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</si>
  <si>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</si>
  <si>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</si>
  <si>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</si>
  <si>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</si>
  <si>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</si>
  <si>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</si>
  <si>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</si>
  <si>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</si>
  <si>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</si>
  <si>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</si>
  <si>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</si>
  <si>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</si>
  <si>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</si>
  <si>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</si>
  <si>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</si>
  <si>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</si>
  <si>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</si>
  <si>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</si>
  <si>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</si>
  <si>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</si>
  <si>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</si>
  <si>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</si>
  <si>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</si>
  <si>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</si>
  <si>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</si>
  <si>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</si>
  <si>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</si>
  <si>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</si>
  <si>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</si>
  <si>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</si>
  <si>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</si>
  <si>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</si>
  <si>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</si>
  <si>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</si>
  <si>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</si>
  <si>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</si>
  <si>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</si>
  <si>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</si>
  <si>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</si>
  <si>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</si>
  <si>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</si>
  <si>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</si>
  <si>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</si>
  <si>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</si>
  <si>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</si>
  <si>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</si>
  <si>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</si>
  <si>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</si>
  <si>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4.1 - INCREMENTO DE ACTIVOS FINANCIEROS</t>
  </si>
  <si>
    <t>4.1.1 - INCREMENTO DE ACTIVOS FINANCIEROS CORRIENTES</t>
  </si>
  <si>
    <t>4.1.2 - INCREMENTO DE ACTIVOS FINANCIEROS NO CORRIENTES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</si>
  <si>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</si>
  <si>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</si>
  <si>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</si>
  <si>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</si>
  <si>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Preparado por: </t>
  </si>
  <si>
    <t>Nota:</t>
  </si>
  <si>
    <t>4. Cap=5171=subcap=01=UE=0001</t>
  </si>
  <si>
    <r>
      <t xml:space="preserve">Fuente: </t>
    </r>
    <r>
      <rPr>
        <sz val="9"/>
        <color rgb="FF000000"/>
        <rFont val="Calibri"/>
        <family val="2"/>
        <scheme val="minor"/>
      </rPr>
      <t>Sistema de Información de la Gestión Financiera</t>
    </r>
    <r>
      <rPr>
        <b/>
        <sz val="9"/>
        <color rgb="FF000000"/>
        <rFont val="Calibri"/>
        <family val="2"/>
        <scheme val="minor"/>
      </rPr>
      <t xml:space="preserve"> - </t>
    </r>
    <r>
      <rPr>
        <sz val="9"/>
        <color rgb="FF000000"/>
        <rFont val="Calibri"/>
        <family val="2"/>
        <scheme val="minor"/>
      </rPr>
      <t>SIGEF</t>
    </r>
  </si>
  <si>
    <t>1. Se presenta la clasificación objetal del gasto a nivel de concepto .</t>
  </si>
  <si>
    <t>Fuente 100</t>
  </si>
  <si>
    <t>Fuente 102</t>
  </si>
  <si>
    <r>
      <rPr>
        <b/>
        <sz val="9"/>
        <color rgb="FF000000"/>
        <rFont val="Calibri"/>
        <family val="2"/>
        <scheme val="minor"/>
      </rPr>
      <t>Total, devengado:</t>
    </r>
    <r>
      <rPr>
        <sz val="9"/>
        <color rgb="FF000000"/>
        <rFont val="Calibri"/>
        <family val="2"/>
        <scheme val="minor"/>
      </rPr>
      <t xml:space="preserve"> Son los recursos financieros que surge con la obligación de pago por la recepción de conformidad de obras, bienes y servicios oportunamente contratados o, en los casos de gastos sin contraprestación, por haberse complido los requisitos administrativos dispuestos por el reglamentos de la presente Ley.</t>
    </r>
  </si>
  <si>
    <r>
      <t>Presupuesto aprobado</t>
    </r>
    <r>
      <rPr>
        <sz val="9"/>
        <color rgb="FF000000"/>
        <rFont val="Calibri"/>
        <family val="2"/>
        <scheme val="minor"/>
      </rPr>
      <t>: Se refiere al prepuesto aprobado en Ley de Presupuesto General del Estado</t>
    </r>
  </si>
  <si>
    <r>
      <t>Presupuesto modificado</t>
    </r>
    <r>
      <rPr>
        <sz val="9"/>
        <color rgb="FF000000"/>
        <rFont val="Calibri"/>
        <family val="2"/>
        <scheme val="minor"/>
      </rPr>
      <t>: Se refiere al presupuesto aprobado en caso de que el Congreso Nacional apruebe un presupuesto complementario</t>
    </r>
  </si>
  <si>
    <t>Año 2025</t>
  </si>
  <si>
    <t>Elaine Grullat</t>
  </si>
  <si>
    <t>Enc. Interina Dpto. de Presupuesto</t>
  </si>
  <si>
    <t>Maria Ogando</t>
  </si>
  <si>
    <t xml:space="preserve">Directora Financiera Interina </t>
  </si>
  <si>
    <t>5. Fecha de registro: al 07 de enero de 2025.</t>
  </si>
  <si>
    <t>2. Presupuesto aprobado: en la Ley Presupuesto General del Estado para el año 2025 por fuentes de financiamentos</t>
  </si>
  <si>
    <t>5. Fecha de registro: al 04 de marzo de 2025.</t>
  </si>
  <si>
    <t>Presupuesto Vigente</t>
  </si>
  <si>
    <t>FUENTE 100 ORG. 121</t>
  </si>
  <si>
    <t>FUENTE 102 ORG. 121</t>
  </si>
  <si>
    <t>FUENTE 100</t>
  </si>
  <si>
    <t>FUENTE 102</t>
  </si>
  <si>
    <t>TOTAL GASTOS</t>
  </si>
  <si>
    <t>DETALLE</t>
  </si>
  <si>
    <t>3. Org. 121 corresponde a adicion al presupuesto 2025 de saldos disponibles del año 2024</t>
  </si>
  <si>
    <t>Notas:</t>
  </si>
  <si>
    <t xml:space="preserve">Directora Financiera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</si>
</sst>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FFFFFF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theme="4" tint="0.3999755851924192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4" tint="0.39997558519241921"/>
      </top>
      <bottom/>
      <diagonal/>
    </border>
    <border>
      <left/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/>
      <right style="medium">
        <color indexed="64"/>
      </right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medium">
        <color indexed="64"/>
      </right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theme="4" tint="0.39997558519241921"/>
      </top>
      <bottom/>
      <diagonal/>
    </border>
    <border>
      <left/>
      <right style="medium">
        <color indexed="64"/>
      </right>
      <top style="thin">
        <color theme="4" tint="0.39997558519241921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1" fillId="0" borderId="0" xfId="0" applyFont="1"/>
    <xf numFmtId="4" fontId="0" fillId="0" borderId="0" xfId="0" applyNumberFormat="1" applyAlignment="1">
      <alignment vertical="center" wrapText="1"/>
    </xf>
    <xf numFmtId="4" fontId="0" fillId="0" borderId="0" xfId="0" applyNumberFormat="1"/>
    <xf numFmtId="39" fontId="1" fillId="2" borderId="2" xfId="0" applyNumberFormat="1" applyFont="1" applyFill="1" applyBorder="1" applyAlignment="1">
      <alignment vertical="center" wrapText="1"/>
    </xf>
    <xf numFmtId="39" fontId="1" fillId="0" borderId="1" xfId="0" applyNumberFormat="1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43" fontId="1" fillId="0" borderId="0" xfId="1" applyFont="1" applyBorder="1" applyAlignment="1">
      <alignment vertical="center" wrapText="1"/>
    </xf>
    <xf numFmtId="39" fontId="1" fillId="0" borderId="10" xfId="0" applyNumberFormat="1" applyFont="1" applyBorder="1" applyAlignment="1">
      <alignment vertical="center" wrapText="1"/>
    </xf>
    <xf numFmtId="0" fontId="0" fillId="0" borderId="9" xfId="0" applyBorder="1" applyAlignment="1">
      <alignment horizontal="left" vertical="center" wrapText="1" indent="2"/>
    </xf>
    <xf numFmtId="39" fontId="0" fillId="0" borderId="0" xfId="0" applyNumberFormat="1" applyAlignment="1">
      <alignment vertical="center" wrapText="1"/>
    </xf>
    <xf numFmtId="4" fontId="0" fillId="0" borderId="10" xfId="0" applyNumberFormat="1" applyBorder="1" applyAlignment="1">
      <alignment vertical="center" wrapText="1"/>
    </xf>
    <xf numFmtId="4" fontId="0" fillId="0" borderId="10" xfId="0" applyNumberFormat="1" applyBorder="1"/>
    <xf numFmtId="39" fontId="1" fillId="0" borderId="0" xfId="0" applyNumberFormat="1" applyFont="1" applyAlignment="1">
      <alignment vertical="center" wrapText="1"/>
    </xf>
    <xf numFmtId="4" fontId="1" fillId="0" borderId="10" xfId="0" applyNumberFormat="1" applyFont="1" applyBorder="1"/>
    <xf numFmtId="0" fontId="1" fillId="2" borderId="11" xfId="0" applyFont="1" applyFill="1" applyBorder="1" applyAlignment="1">
      <alignment horizontal="left" vertical="center" wrapText="1"/>
    </xf>
    <xf numFmtId="39" fontId="1" fillId="2" borderId="12" xfId="0" applyNumberFormat="1" applyFont="1" applyFill="1" applyBorder="1" applyAlignment="1">
      <alignment vertical="center" wrapText="1"/>
    </xf>
    <xf numFmtId="0" fontId="0" fillId="0" borderId="9" xfId="0" applyBorder="1" applyAlignment="1">
      <alignment horizontal="left" vertical="center" wrapText="1"/>
    </xf>
    <xf numFmtId="0" fontId="0" fillId="0" borderId="9" xfId="0" applyBorder="1"/>
    <xf numFmtId="39" fontId="0" fillId="0" borderId="0" xfId="0" applyNumberFormat="1"/>
    <xf numFmtId="0" fontId="1" fillId="0" borderId="15" xfId="0" applyFont="1" applyBorder="1" applyAlignment="1">
      <alignment horizontal="left" vertical="center" wrapText="1"/>
    </xf>
    <xf numFmtId="43" fontId="1" fillId="0" borderId="16" xfId="1" applyFont="1" applyBorder="1" applyAlignment="1">
      <alignment horizontal="left" vertical="center" wrapText="1"/>
    </xf>
    <xf numFmtId="43" fontId="1" fillId="0" borderId="17" xfId="1" applyFont="1" applyBorder="1" applyAlignment="1">
      <alignment horizontal="left" vertical="center" wrapText="1"/>
    </xf>
    <xf numFmtId="43" fontId="1" fillId="0" borderId="10" xfId="1" applyFont="1" applyBorder="1" applyAlignment="1">
      <alignment vertical="center" wrapText="1"/>
    </xf>
    <xf numFmtId="0" fontId="2" fillId="3" borderId="18" xfId="0" applyFont="1" applyFill="1" applyBorder="1" applyAlignment="1">
      <alignment horizontal="left" vertical="center" wrapText="1"/>
    </xf>
    <xf numFmtId="39" fontId="1" fillId="3" borderId="19" xfId="0" applyNumberFormat="1" applyFont="1" applyFill="1" applyBorder="1" applyAlignment="1">
      <alignment vertical="center" wrapText="1"/>
    </xf>
    <xf numFmtId="39" fontId="1" fillId="3" borderId="20" xfId="0" applyNumberFormat="1" applyFont="1" applyFill="1" applyBorder="1" applyAlignment="1">
      <alignment vertical="center" wrapText="1"/>
    </xf>
    <xf numFmtId="0" fontId="2" fillId="3" borderId="21" xfId="0" applyFont="1" applyFill="1" applyBorder="1" applyAlignment="1">
      <alignment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 indent="2"/>
    </xf>
    <xf numFmtId="39" fontId="0" fillId="0" borderId="3" xfId="0" applyNumberFormat="1" applyBorder="1" applyAlignment="1">
      <alignment vertical="center" wrapText="1"/>
    </xf>
    <xf numFmtId="4" fontId="0" fillId="0" borderId="14" xfId="0" applyNumberFormat="1" applyBorder="1"/>
    <xf numFmtId="0" fontId="1" fillId="0" borderId="6" xfId="0" applyFont="1" applyBorder="1" applyAlignment="1">
      <alignment horizontal="left" vertical="center" wrapText="1"/>
    </xf>
    <xf numFmtId="39" fontId="1" fillId="0" borderId="5" xfId="0" applyNumberFormat="1" applyFont="1" applyBorder="1" applyAlignment="1">
      <alignment vertical="center" wrapText="1"/>
    </xf>
    <xf numFmtId="39" fontId="1" fillId="0" borderId="7" xfId="0" applyNumberFormat="1" applyFont="1" applyBorder="1" applyAlignment="1">
      <alignment vertical="center" wrapText="1"/>
    </xf>
    <xf numFmtId="0" fontId="7" fillId="4" borderId="0" xfId="0" applyFont="1" applyFill="1" applyAlignment="1">
      <alignment horizontal="left" wrapText="1"/>
    </xf>
    <xf numFmtId="4" fontId="0" fillId="0" borderId="4" xfId="0" applyNumberFormat="1" applyBorder="1"/>
    <xf numFmtId="39" fontId="1" fillId="2" borderId="4" xfId="0" applyNumberFormat="1" applyFont="1" applyFill="1" applyBorder="1" applyAlignment="1">
      <alignment vertical="center" wrapText="1"/>
    </xf>
    <xf numFmtId="43" fontId="1" fillId="0" borderId="1" xfId="1" applyFont="1" applyBorder="1" applyAlignment="1">
      <alignment horizontal="left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vertical="center" wrapText="1"/>
    </xf>
    <xf numFmtId="0" fontId="0" fillId="0" borderId="28" xfId="0" applyBorder="1"/>
    <xf numFmtId="0" fontId="0" fillId="0" borderId="29" xfId="0" applyBorder="1"/>
    <xf numFmtId="0" fontId="1" fillId="0" borderId="30" xfId="0" applyFont="1" applyBorder="1" applyAlignment="1">
      <alignment horizontal="left" vertical="center" wrapText="1"/>
    </xf>
    <xf numFmtId="43" fontId="1" fillId="0" borderId="31" xfId="1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4" fontId="0" fillId="0" borderId="32" xfId="0" applyNumberFormat="1" applyBorder="1"/>
    <xf numFmtId="0" fontId="1" fillId="0" borderId="33" xfId="0" applyFont="1" applyBorder="1" applyAlignment="1">
      <alignment horizontal="left" vertical="center" wrapText="1"/>
    </xf>
    <xf numFmtId="39" fontId="0" fillId="0" borderId="32" xfId="0" applyNumberFormat="1" applyBorder="1" applyAlignment="1">
      <alignment vertical="center" wrapText="1"/>
    </xf>
    <xf numFmtId="0" fontId="1" fillId="2" borderId="34" xfId="0" applyFont="1" applyFill="1" applyBorder="1" applyAlignment="1">
      <alignment horizontal="left" vertical="center" wrapText="1"/>
    </xf>
    <xf numFmtId="39" fontId="1" fillId="2" borderId="32" xfId="0" applyNumberFormat="1" applyFont="1" applyFill="1" applyBorder="1" applyAlignment="1">
      <alignment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7" fillId="4" borderId="28" xfId="0" applyFont="1" applyFill="1" applyBorder="1" applyAlignment="1">
      <alignment horizontal="left" wrapText="1"/>
    </xf>
    <xf numFmtId="0" fontId="7" fillId="4" borderId="29" xfId="0" applyFont="1" applyFill="1" applyBorder="1" applyAlignment="1">
      <alignment horizontal="left" wrapText="1"/>
    </xf>
    <xf numFmtId="0" fontId="1" fillId="0" borderId="28" xfId="0" applyFont="1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4" fontId="0" fillId="0" borderId="24" xfId="0" applyNumberFormat="1" applyBorder="1"/>
    <xf numFmtId="39" fontId="1" fillId="2" borderId="24" xfId="0" applyNumberFormat="1" applyFont="1" applyFill="1" applyBorder="1" applyAlignment="1">
      <alignment vertic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43" xfId="0" applyFont="1" applyBorder="1" applyAlignment="1">
      <alignment horizontal="left" vertical="center" wrapText="1"/>
    </xf>
    <xf numFmtId="43" fontId="1" fillId="0" borderId="44" xfId="1" applyFont="1" applyBorder="1" applyAlignment="1">
      <alignment horizontal="left" vertical="center" wrapText="1"/>
    </xf>
    <xf numFmtId="43" fontId="1" fillId="0" borderId="29" xfId="1" applyFont="1" applyBorder="1" applyAlignment="1">
      <alignment vertical="center" wrapText="1"/>
    </xf>
    <xf numFmtId="0" fontId="0" fillId="0" borderId="28" xfId="0" applyBorder="1" applyAlignment="1">
      <alignment horizontal="left" vertical="center" wrapText="1" indent="2"/>
    </xf>
    <xf numFmtId="4" fontId="0" fillId="0" borderId="29" xfId="0" applyNumberFormat="1" applyBorder="1" applyAlignment="1">
      <alignment vertical="center" wrapText="1"/>
    </xf>
    <xf numFmtId="39" fontId="1" fillId="0" borderId="29" xfId="0" applyNumberFormat="1" applyFont="1" applyBorder="1" applyAlignment="1">
      <alignment vertical="center" wrapText="1"/>
    </xf>
    <xf numFmtId="4" fontId="0" fillId="0" borderId="29" xfId="0" applyNumberFormat="1" applyBorder="1"/>
    <xf numFmtId="0" fontId="0" fillId="0" borderId="45" xfId="0" applyBorder="1" applyAlignment="1">
      <alignment horizontal="left" vertical="center" wrapText="1" indent="2"/>
    </xf>
    <xf numFmtId="39" fontId="1" fillId="0" borderId="46" xfId="0" applyNumberFormat="1" applyFont="1" applyBorder="1" applyAlignment="1">
      <alignment vertical="center" wrapText="1"/>
    </xf>
    <xf numFmtId="4" fontId="1" fillId="0" borderId="29" xfId="0" applyNumberFormat="1" applyFont="1" applyBorder="1"/>
    <xf numFmtId="39" fontId="1" fillId="2" borderId="47" xfId="0" applyNumberFormat="1" applyFont="1" applyFill="1" applyBorder="1" applyAlignment="1">
      <alignment vertical="center" wrapText="1"/>
    </xf>
    <xf numFmtId="0" fontId="0" fillId="0" borderId="28" xfId="0" applyBorder="1" applyAlignment="1">
      <alignment horizontal="left" vertical="center" wrapText="1"/>
    </xf>
    <xf numFmtId="39" fontId="1" fillId="3" borderId="48" xfId="0" applyNumberFormat="1" applyFont="1" applyFill="1" applyBorder="1" applyAlignment="1">
      <alignment vertical="center" wrapText="1"/>
    </xf>
    <xf numFmtId="0" fontId="6" fillId="0" borderId="4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vertical="center"/>
    </xf>
    <xf numFmtId="0" fontId="7" fillId="4" borderId="4" xfId="0" applyFont="1" applyFill="1" applyBorder="1" applyAlignment="1">
      <alignment horizontal="left" wrapText="1"/>
    </xf>
    <xf numFmtId="0" fontId="6" fillId="0" borderId="10" xfId="0" applyFont="1" applyBorder="1" applyAlignment="1">
      <alignment horizontal="left" vertical="center"/>
    </xf>
    <xf numFmtId="0" fontId="7" fillId="4" borderId="24" xfId="0" applyFont="1" applyFill="1" applyBorder="1" applyAlignment="1">
      <alignment horizontal="left" wrapText="1"/>
    </xf>
    <xf numFmtId="0" fontId="7" fillId="4" borderId="25" xfId="0" applyFont="1" applyFill="1" applyBorder="1" applyAlignment="1">
      <alignment horizontal="left" wrapText="1"/>
    </xf>
    <xf numFmtId="0" fontId="7" fillId="4" borderId="26" xfId="0" applyFont="1" applyFill="1" applyBorder="1" applyAlignment="1">
      <alignment horizontal="left" wrapText="1"/>
    </xf>
    <xf numFmtId="0" fontId="6" fillId="0" borderId="28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7" fillId="4" borderId="38" xfId="0" applyFont="1" applyFill="1" applyBorder="1" applyAlignment="1">
      <alignment horizontal="left" vertical="center" wrapText="1"/>
    </xf>
    <xf numFmtId="0" fontId="7" fillId="4" borderId="25" xfId="0" applyFont="1" applyFill="1" applyBorder="1" applyAlignment="1">
      <alignment horizontal="left" vertical="center" wrapText="1"/>
    </xf>
    <xf numFmtId="0" fontId="7" fillId="4" borderId="39" xfId="0" applyFont="1" applyFill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6" fillId="0" borderId="37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39" fontId="1" fillId="3" borderId="3" xfId="0" applyNumberFormat="1" applyFont="1" applyFill="1" applyBorder="1" applyAlignment="1">
      <alignment horizontal="center" vertical="center" wrapText="1"/>
    </xf>
    <xf numFmtId="39" fontId="1" fillId="3" borderId="36" xfId="0" applyNumberFormat="1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left"/>
    </xf>
    <xf numFmtId="0" fontId="7" fillId="4" borderId="38" xfId="0" applyFont="1" applyFill="1" applyBorder="1" applyAlignment="1">
      <alignment horizontal="left" wrapText="1"/>
    </xf>
    <xf numFmtId="0" fontId="7" fillId="4" borderId="39" xfId="0" applyFont="1" applyFill="1" applyBorder="1" applyAlignment="1">
      <alignment horizontal="left" wrapText="1"/>
    </xf>
    <xf numFmtId="0" fontId="8" fillId="0" borderId="28" xfId="0" applyFont="1" applyBorder="1" applyAlignment="1">
      <alignment vertical="center"/>
    </xf>
    <xf numFmtId="0" fontId="6" fillId="0" borderId="45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7" fillId="4" borderId="37" xfId="0" applyFont="1" applyFill="1" applyBorder="1" applyAlignment="1">
      <alignment horizontal="left" wrapText="1"/>
    </xf>
    <xf numFmtId="0" fontId="7" fillId="4" borderId="32" xfId="0" applyFont="1" applyFill="1" applyBorder="1" applyAlignment="1">
      <alignment horizontal="left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39" fontId="0" fillId="0" borderId="0" xfId="0" applyNumberFormat="1" applyBorder="1" applyAlignment="1">
      <alignment vertical="center" wrapText="1"/>
    </xf>
    <xf numFmtId="39" fontId="1" fillId="0" borderId="0" xfId="0" applyNumberFormat="1" applyFont="1" applyBorder="1" applyAlignment="1">
      <alignment vertical="center" wrapText="1"/>
    </xf>
    <xf numFmtId="0" fontId="0" fillId="0" borderId="40" xfId="0" applyBorder="1" applyAlignment="1">
      <alignment horizontal="left" vertical="center" wrapText="1" indent="2"/>
    </xf>
    <xf numFmtId="39" fontId="0" fillId="0" borderId="41" xfId="0" applyNumberFormat="1" applyBorder="1" applyAlignment="1">
      <alignment vertical="center" wrapText="1"/>
    </xf>
    <xf numFmtId="4" fontId="0" fillId="0" borderId="42" xfId="0" applyNumberFormat="1" applyBorder="1"/>
    <xf numFmtId="0" fontId="0" fillId="0" borderId="21" xfId="0" applyBorder="1" applyAlignment="1">
      <alignment horizontal="left" vertical="center" wrapText="1" indent="2"/>
    </xf>
    <xf numFmtId="39" fontId="0" fillId="0" borderId="22" xfId="0" applyNumberFormat="1" applyBorder="1" applyAlignment="1">
      <alignment vertical="center" wrapText="1"/>
    </xf>
    <xf numFmtId="4" fontId="0" fillId="0" borderId="23" xfId="0" applyNumberFormat="1" applyBorder="1"/>
    <xf numFmtId="0" fontId="1" fillId="0" borderId="21" xfId="0" applyFont="1" applyBorder="1" applyAlignment="1">
      <alignment horizontal="left" vertical="center" wrapText="1"/>
    </xf>
    <xf numFmtId="39" fontId="1" fillId="0" borderId="22" xfId="0" applyNumberFormat="1" applyFont="1" applyBorder="1" applyAlignment="1">
      <alignment vertical="center" wrapText="1"/>
    </xf>
    <xf numFmtId="39" fontId="1" fillId="0" borderId="23" xfId="0" applyNumberFormat="1" applyFont="1" applyBorder="1" applyAlignment="1">
      <alignment vertical="center" wrapText="1"/>
    </xf>
    <xf numFmtId="39" fontId="0" fillId="0" borderId="0" xfId="0" applyNumberFormat="1" applyBorder="1"/>
    <xf numFmtId="0" fontId="6" fillId="0" borderId="0" xfId="0" applyFont="1" applyBorder="1" applyAlignment="1">
      <alignment horizontal="left" vertical="center"/>
    </xf>
    <xf numFmtId="0" fontId="7" fillId="4" borderId="0" xfId="0" applyFont="1" applyFill="1" applyBorder="1" applyAlignment="1">
      <alignment horizontal="left" wrapText="1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" fillId="0" borderId="0" xfId="0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733757</xdr:colOff>
      <xdr:row>0</xdr:row>
      <xdr:rowOff>361950</xdr:rowOff>
    </xdr:from>
    <xdr:to>
      <xdr:col>2</xdr:col>
      <xdr:colOff>638175</xdr:colOff>
      <xdr:row>3</xdr:row>
      <xdr:rowOff>57151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53557" y="361950"/>
          <a:ext cx="971218" cy="733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330199</xdr:colOff>
      <xdr:row>0</xdr:row>
      <xdr:rowOff>247650</xdr:rowOff>
    </xdr:from>
    <xdr:to>
      <xdr:col>0</xdr:col>
      <xdr:colOff>1177924</xdr:colOff>
      <xdr:row>3</xdr:row>
      <xdr:rowOff>219075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0199" y="247650"/>
          <a:ext cx="847725" cy="10033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733757</xdr:colOff>
      <xdr:row>0</xdr:row>
      <xdr:rowOff>361950</xdr:rowOff>
    </xdr:from>
    <xdr:to>
      <xdr:col>2</xdr:col>
      <xdr:colOff>638175</xdr:colOff>
      <xdr:row>3</xdr:row>
      <xdr:rowOff>57151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5D8C852-2E1A-48CE-B477-48F7DA5C6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53557" y="361950"/>
          <a:ext cx="971218" cy="733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377824</xdr:colOff>
      <xdr:row>0</xdr:row>
      <xdr:rowOff>200026</xdr:rowOff>
    </xdr:from>
    <xdr:to>
      <xdr:col>0</xdr:col>
      <xdr:colOff>1073149</xdr:colOff>
      <xdr:row>4</xdr:row>
      <xdr:rowOff>133351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9C1FC11-032F-4887-B5FF-0F84F7C8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7824" y="200026"/>
          <a:ext cx="695325" cy="12827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590883</xdr:colOff>
      <xdr:row>2</xdr:row>
      <xdr:rowOff>85725</xdr:rowOff>
    </xdr:from>
    <xdr:to>
      <xdr:col>4</xdr:col>
      <xdr:colOff>590551</xdr:colOff>
      <xdr:row>5</xdr:row>
      <xdr:rowOff>133350</xdr:rowOff>
    </xdr:to>
    <xdr:pic>
      <xdr:nvPicPr>
        <xdr:cNvPr id="4" name="Imagen 3" descr="C:\Users\brodriguez\Desktop\COMUNICACIO DEL INDOCAL\Logo Indocal.jpg">
          <a:extLst>
            <a:ext uri="{FF2B5EF4-FFF2-40B4-BE49-F238E27FC236}">
              <a16:creationId xmlns:a16="http://schemas.microsoft.com/office/drawing/2014/main" id="{EAA4C2CF-0C1D-43E5-9B71-73C1F383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05933" y="523875"/>
          <a:ext cx="1133143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549275</xdr:colOff>
      <xdr:row>1</xdr:row>
      <xdr:rowOff>33285</xdr:rowOff>
    </xdr:from>
    <xdr:to>
      <xdr:col>0</xdr:col>
      <xdr:colOff>1447801</xdr:colOff>
      <xdr:row>6</xdr:row>
      <xdr:rowOff>147097</xdr:rowOff>
    </xdr:to>
    <xdr:pic>
      <xdr:nvPicPr>
        <xdr:cNvPr id="5" name="Picture 2" descr="https://micm.gob.do/images/headers/logo.png">
          <a:extLst>
            <a:ext uri="{FF2B5EF4-FFF2-40B4-BE49-F238E27FC236}">
              <a16:creationId xmlns:a16="http://schemas.microsoft.com/office/drawing/2014/main" id="{16E13102-AF8C-481C-A79B-AAD8B7F4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9275" y="233310"/>
          <a:ext cx="898526" cy="1218712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876632</xdr:colOff>
      <xdr:row>1</xdr:row>
      <xdr:rowOff>123825</xdr:rowOff>
    </xdr:from>
    <xdr:to>
      <xdr:col>3</xdr:col>
      <xdr:colOff>1095375</xdr:colOff>
      <xdr:row>4</xdr:row>
      <xdr:rowOff>152400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3E805ADC-A371-46AA-8D60-01AB7FEE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53482" y="314325"/>
          <a:ext cx="1352218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873124</xdr:colOff>
      <xdr:row>0</xdr:row>
      <xdr:rowOff>66675</xdr:rowOff>
    </xdr:from>
    <xdr:to>
      <xdr:col>0</xdr:col>
      <xdr:colOff>1720849</xdr:colOff>
      <xdr:row>5</xdr:row>
      <xdr:rowOff>85725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75AA8DD-7D30-4B28-B8A7-744F757E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3124" y="66675"/>
          <a:ext cx="847725" cy="11239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zoomScaleNormal="100" zoomScaleSheetLayoutView="100" workbookViewId="0">
      <selection activeCell="E90" sqref="E90"/>
    </sheetView>
  </sheetViews>
  <sheetFormatPr baseColWidth="10" defaultColWidth="9.140625" defaultRowHeight="15" x14ac:dyDescent="0.25"/>
  <cols>
    <col min="1" max="1" width="90.28515625" customWidth="1"/>
    <col min="2" max="2" width="16" bestFit="1" customWidth="1"/>
    <col min="3" max="3" width="16.5703125" customWidth="1"/>
    <col min="4" max="4" width="11.5703125" bestFit="1" customWidth="1"/>
    <col min="5" max="5" width="12.7109375" bestFit="1" customWidth="1"/>
  </cols>
  <sheetData>
    <row r="1" spans="1:5" ht="31.5" customHeight="1" x14ac:dyDescent="0.25">
      <c r="A1" s="82" t="s">
        <v>8</v>
      </c>
      <c r="B1" s="82"/>
      <c r="C1" s="82"/>
    </row>
    <row r="2" spans="1:5" ht="25.5" customHeight="1" x14ac:dyDescent="0.25">
      <c r="A2" s="82" t="s">
        <v>9</v>
      </c>
      <c r="B2" s="82"/>
      <c r="C2" s="82"/>
    </row>
    <row r="3" spans="1:5" ht="24.75" customHeight="1" x14ac:dyDescent="0.25">
      <c r="A3" s="82" t="s">
        <v>95</v>
      </c>
      <c r="B3" s="82"/>
      <c r="C3" s="82"/>
    </row>
    <row r="4" spans="1:5" ht="25.5" customHeight="1" x14ac:dyDescent="0.25">
      <c r="A4" s="83" t="s">
        <v>10</v>
      </c>
      <c r="B4" s="83"/>
      <c r="C4" s="83"/>
    </row>
    <row r="5" spans="1:5" ht="21" customHeight="1" x14ac:dyDescent="0.25">
      <c r="A5" s="84" t="s">
        <v>11</v>
      </c>
      <c r="B5" s="84"/>
      <c r="C5" s="84"/>
    </row>
    <row r="6" spans="1:5" ht="18" customHeight="1" thickBot="1" x14ac:dyDescent="0.3"/>
    <row r="7" spans="1:5" ht="30.75" customHeight="1" x14ac:dyDescent="0.25">
      <c r="A7" s="28" t="s">
        <v>0</v>
      </c>
      <c r="B7" s="29" t="s">
        <v>12</v>
      </c>
      <c r="C7" s="30" t="s">
        <v>13</v>
      </c>
    </row>
    <row r="8" spans="1:5" x14ac:dyDescent="0.25">
      <c r="A8" s="21" t="s">
        <v>1</v>
      </c>
      <c r="B8" s="22"/>
      <c r="C8" s="23"/>
    </row>
    <row r="9" spans="1:5" x14ac:dyDescent="0.25">
      <c r="A9" s="7" t="s">
        <v>14</v>
      </c>
      <c r="B9" s="8">
        <f>SUM(B10:B14)</f>
        <v>326369343</v>
      </c>
      <c r="C9" s="24">
        <f>SUM(C10:C14)</f>
        <v>0</v>
      </c>
      <c r="E9" s="3"/>
    </row>
    <row r="10" spans="1:5" x14ac:dyDescent="0.25">
      <c r="A10" s="10" t="s">
        <v>15</v>
      </c>
      <c r="B10" s="11">
        <v>232292682</v>
      </c>
      <c r="C10" s="12">
        <v>0</v>
      </c>
      <c r="E10" s="2"/>
    </row>
    <row r="11" spans="1:5" x14ac:dyDescent="0.25">
      <c r="A11" s="10" t="s">
        <v>16</v>
      </c>
      <c r="B11" s="11">
        <v>45263551</v>
      </c>
      <c r="C11" s="13">
        <v>0</v>
      </c>
      <c r="E11" s="3"/>
    </row>
    <row r="12" spans="1:5" ht="18" customHeight="1" x14ac:dyDescent="0.25">
      <c r="A12" s="10" t="s">
        <v>17</v>
      </c>
      <c r="B12" s="11">
        <v>432000</v>
      </c>
      <c r="C12" s="13">
        <v>0</v>
      </c>
      <c r="E12" s="3"/>
    </row>
    <row r="13" spans="1:5" ht="17.25" customHeight="1" x14ac:dyDescent="0.25">
      <c r="A13" s="10" t="s">
        <v>18</v>
      </c>
      <c r="B13" s="11">
        <v>16849560</v>
      </c>
      <c r="C13" s="13">
        <v>0</v>
      </c>
      <c r="E13" s="3"/>
    </row>
    <row r="14" spans="1:5" x14ac:dyDescent="0.25">
      <c r="A14" s="10" t="s">
        <v>19</v>
      </c>
      <c r="B14" s="11">
        <v>31531550</v>
      </c>
      <c r="C14" s="13">
        <v>0</v>
      </c>
      <c r="E14" s="3"/>
    </row>
    <row r="15" spans="1:5" x14ac:dyDescent="0.25">
      <c r="A15" s="7" t="s">
        <v>20</v>
      </c>
      <c r="B15" s="14">
        <f>SUM(B16:B24)</f>
        <v>75606343</v>
      </c>
      <c r="C15" s="9">
        <f>SUM(C16:C24)</f>
        <v>0</v>
      </c>
      <c r="E15" s="3"/>
    </row>
    <row r="16" spans="1:5" x14ac:dyDescent="0.25">
      <c r="A16" s="10" t="s">
        <v>21</v>
      </c>
      <c r="B16" s="11">
        <v>12641130</v>
      </c>
      <c r="C16" s="13">
        <v>0</v>
      </c>
      <c r="E16" s="3"/>
    </row>
    <row r="17" spans="1:5" x14ac:dyDescent="0.25">
      <c r="A17" s="10" t="s">
        <v>22</v>
      </c>
      <c r="B17" s="11">
        <v>3434000</v>
      </c>
      <c r="C17" s="13">
        <v>0</v>
      </c>
      <c r="E17" s="3"/>
    </row>
    <row r="18" spans="1:5" x14ac:dyDescent="0.25">
      <c r="A18" s="10" t="s">
        <v>23</v>
      </c>
      <c r="B18" s="11">
        <v>6600011</v>
      </c>
      <c r="C18" s="13">
        <v>0</v>
      </c>
      <c r="E18" s="3"/>
    </row>
    <row r="19" spans="1:5" x14ac:dyDescent="0.25">
      <c r="A19" s="10" t="s">
        <v>24</v>
      </c>
      <c r="B19" s="11">
        <v>101000</v>
      </c>
      <c r="C19" s="13">
        <v>0</v>
      </c>
      <c r="E19" s="3"/>
    </row>
    <row r="20" spans="1:5" x14ac:dyDescent="0.25">
      <c r="A20" s="10" t="s">
        <v>25</v>
      </c>
      <c r="B20" s="11">
        <v>11774000</v>
      </c>
      <c r="C20" s="13">
        <v>0</v>
      </c>
      <c r="E20" s="3"/>
    </row>
    <row r="21" spans="1:5" x14ac:dyDescent="0.25">
      <c r="A21" s="10" t="s">
        <v>26</v>
      </c>
      <c r="B21" s="11">
        <v>7350000</v>
      </c>
      <c r="C21" s="13">
        <v>0</v>
      </c>
      <c r="E21" s="3"/>
    </row>
    <row r="22" spans="1:5" x14ac:dyDescent="0.25">
      <c r="A22" s="10" t="s">
        <v>27</v>
      </c>
      <c r="B22" s="11">
        <v>4829989</v>
      </c>
      <c r="C22" s="13">
        <v>0</v>
      </c>
      <c r="E22" s="3"/>
    </row>
    <row r="23" spans="1:5" ht="14.25" customHeight="1" x14ac:dyDescent="0.25">
      <c r="A23" s="10" t="s">
        <v>28</v>
      </c>
      <c r="B23" s="11">
        <v>26376213</v>
      </c>
      <c r="C23" s="13">
        <v>0</v>
      </c>
      <c r="E23" s="3"/>
    </row>
    <row r="24" spans="1:5" ht="14.25" customHeight="1" x14ac:dyDescent="0.25">
      <c r="A24" s="10" t="s">
        <v>29</v>
      </c>
      <c r="B24" s="11">
        <v>2500000</v>
      </c>
      <c r="C24" s="13">
        <v>0</v>
      </c>
      <c r="E24" s="3"/>
    </row>
    <row r="25" spans="1:5" x14ac:dyDescent="0.25">
      <c r="A25" s="7" t="s">
        <v>30</v>
      </c>
      <c r="B25" s="14">
        <f>SUM(B26:B34)</f>
        <v>28436000</v>
      </c>
      <c r="C25" s="9">
        <f>SUM(C26:C34)</f>
        <v>0</v>
      </c>
      <c r="E25" s="3"/>
    </row>
    <row r="26" spans="1:5" x14ac:dyDescent="0.25">
      <c r="A26" s="10" t="s">
        <v>31</v>
      </c>
      <c r="B26" s="11">
        <v>650000</v>
      </c>
      <c r="C26" s="13">
        <v>0</v>
      </c>
      <c r="E26" s="3"/>
    </row>
    <row r="27" spans="1:5" x14ac:dyDescent="0.25">
      <c r="A27" s="10" t="s">
        <v>32</v>
      </c>
      <c r="B27" s="11">
        <v>1450000</v>
      </c>
      <c r="C27" s="13">
        <v>0</v>
      </c>
      <c r="E27" s="3"/>
    </row>
    <row r="28" spans="1:5" x14ac:dyDescent="0.25">
      <c r="A28" s="10" t="s">
        <v>33</v>
      </c>
      <c r="B28" s="11">
        <v>4430000</v>
      </c>
      <c r="C28" s="13">
        <v>0</v>
      </c>
      <c r="E28" s="3"/>
    </row>
    <row r="29" spans="1:5" x14ac:dyDescent="0.25">
      <c r="A29" s="10" t="s">
        <v>34</v>
      </c>
      <c r="B29" s="11">
        <v>100000</v>
      </c>
      <c r="C29" s="13">
        <v>0</v>
      </c>
      <c r="E29" s="3"/>
    </row>
    <row r="30" spans="1:5" x14ac:dyDescent="0.25">
      <c r="A30" s="10" t="s">
        <v>35</v>
      </c>
      <c r="B30" s="11">
        <v>860000</v>
      </c>
      <c r="C30" s="13">
        <v>0</v>
      </c>
      <c r="E30" s="3"/>
    </row>
    <row r="31" spans="1:5" x14ac:dyDescent="0.25">
      <c r="A31" s="10" t="s">
        <v>36</v>
      </c>
      <c r="B31" s="11">
        <v>420000</v>
      </c>
      <c r="C31" s="13">
        <v>0</v>
      </c>
      <c r="E31" s="3"/>
    </row>
    <row r="32" spans="1:5" x14ac:dyDescent="0.25">
      <c r="A32" s="10" t="s">
        <v>37</v>
      </c>
      <c r="B32" s="11">
        <v>11211000</v>
      </c>
      <c r="C32" s="13">
        <v>0</v>
      </c>
      <c r="E32" s="3"/>
    </row>
    <row r="33" spans="1:5" ht="15" customHeight="1" x14ac:dyDescent="0.25">
      <c r="A33" s="10" t="s">
        <v>38</v>
      </c>
      <c r="B33" s="11">
        <v>0</v>
      </c>
      <c r="C33" s="13">
        <v>0</v>
      </c>
      <c r="E33" s="3"/>
    </row>
    <row r="34" spans="1:5" x14ac:dyDescent="0.25">
      <c r="A34" s="10" t="s">
        <v>39</v>
      </c>
      <c r="B34" s="11">
        <v>9315000</v>
      </c>
      <c r="C34" s="13">
        <v>0</v>
      </c>
      <c r="E34" s="3"/>
    </row>
    <row r="35" spans="1:5" ht="15.75" customHeight="1" x14ac:dyDescent="0.25">
      <c r="A35" s="7" t="s">
        <v>40</v>
      </c>
      <c r="B35" s="14">
        <f>SUM(B36:B42)</f>
        <v>3180000</v>
      </c>
      <c r="C35" s="9">
        <f>SUM(C36:C42)</f>
        <v>0</v>
      </c>
      <c r="E35" s="3"/>
    </row>
    <row r="36" spans="1:5" ht="15" customHeight="1" x14ac:dyDescent="0.25">
      <c r="A36" s="10" t="s">
        <v>41</v>
      </c>
      <c r="B36" s="11">
        <v>180000</v>
      </c>
      <c r="C36" s="13">
        <v>0</v>
      </c>
      <c r="E36" s="3"/>
    </row>
    <row r="37" spans="1:5" ht="15.75" customHeight="1" x14ac:dyDescent="0.25">
      <c r="A37" s="10" t="s">
        <v>42</v>
      </c>
      <c r="B37" s="11">
        <v>0</v>
      </c>
      <c r="C37" s="13">
        <v>0</v>
      </c>
      <c r="E37" s="3"/>
    </row>
    <row r="38" spans="1:5" ht="15.75" customHeight="1" x14ac:dyDescent="0.25">
      <c r="A38" s="10" t="s">
        <v>43</v>
      </c>
      <c r="B38" s="11">
        <v>0</v>
      </c>
      <c r="C38" s="13">
        <v>0</v>
      </c>
      <c r="E38" s="3"/>
    </row>
    <row r="39" spans="1:5" ht="17.25" customHeight="1" x14ac:dyDescent="0.25">
      <c r="A39" s="10" t="s">
        <v>44</v>
      </c>
      <c r="B39" s="11">
        <v>0</v>
      </c>
      <c r="C39" s="13">
        <v>0</v>
      </c>
      <c r="E39" s="3"/>
    </row>
    <row r="40" spans="1:5" ht="17.25" customHeight="1" x14ac:dyDescent="0.25">
      <c r="A40" s="10" t="s">
        <v>45</v>
      </c>
      <c r="B40" s="11">
        <v>0</v>
      </c>
      <c r="C40" s="13">
        <v>0</v>
      </c>
      <c r="E40" s="3"/>
    </row>
    <row r="41" spans="1:5" x14ac:dyDescent="0.25">
      <c r="A41" s="10" t="s">
        <v>46</v>
      </c>
      <c r="B41" s="11">
        <v>3000000</v>
      </c>
      <c r="C41" s="13">
        <v>0</v>
      </c>
      <c r="E41" s="3"/>
    </row>
    <row r="42" spans="1:5" ht="18.75" customHeight="1" x14ac:dyDescent="0.25">
      <c r="A42" s="10" t="s">
        <v>47</v>
      </c>
      <c r="B42" s="11">
        <v>0</v>
      </c>
      <c r="C42" s="13">
        <v>0</v>
      </c>
      <c r="E42" s="3"/>
    </row>
    <row r="43" spans="1:5" ht="19.5" customHeight="1" x14ac:dyDescent="0.25">
      <c r="A43" s="7" t="s">
        <v>48</v>
      </c>
      <c r="B43" s="14">
        <f>SUM(B44:B50)</f>
        <v>0</v>
      </c>
      <c r="C43" s="9">
        <f>SUM(C44:C50)</f>
        <v>0</v>
      </c>
    </row>
    <row r="44" spans="1:5" ht="20.25" customHeight="1" x14ac:dyDescent="0.25">
      <c r="A44" s="10" t="s">
        <v>49</v>
      </c>
      <c r="B44" s="11">
        <v>0</v>
      </c>
      <c r="C44" s="13">
        <v>0</v>
      </c>
    </row>
    <row r="45" spans="1:5" ht="18" customHeight="1" x14ac:dyDescent="0.25">
      <c r="A45" s="10" t="s">
        <v>50</v>
      </c>
      <c r="B45" s="11">
        <v>0</v>
      </c>
      <c r="C45" s="13">
        <v>0</v>
      </c>
    </row>
    <row r="46" spans="1:5" ht="18" customHeight="1" x14ac:dyDescent="0.25">
      <c r="A46" s="10" t="s">
        <v>51</v>
      </c>
      <c r="B46" s="11">
        <v>0</v>
      </c>
      <c r="C46" s="13">
        <v>0</v>
      </c>
    </row>
    <row r="47" spans="1:5" ht="17.25" customHeight="1" x14ac:dyDescent="0.25">
      <c r="A47" s="10" t="s">
        <v>52</v>
      </c>
      <c r="B47" s="11">
        <v>0</v>
      </c>
      <c r="C47" s="13">
        <v>0</v>
      </c>
    </row>
    <row r="48" spans="1:5" ht="16.5" customHeight="1" x14ac:dyDescent="0.25">
      <c r="A48" s="10" t="s">
        <v>53</v>
      </c>
      <c r="B48" s="11">
        <v>0</v>
      </c>
      <c r="C48" s="13">
        <v>0</v>
      </c>
    </row>
    <row r="49" spans="1:5" ht="16.5" customHeight="1" x14ac:dyDescent="0.25">
      <c r="A49" s="10" t="s">
        <v>54</v>
      </c>
      <c r="B49" s="11">
        <v>0</v>
      </c>
      <c r="C49" s="13">
        <v>0</v>
      </c>
    </row>
    <row r="50" spans="1:5" ht="15" customHeight="1" x14ac:dyDescent="0.25">
      <c r="A50" s="31" t="s">
        <v>55</v>
      </c>
      <c r="B50" s="32">
        <v>0</v>
      </c>
      <c r="C50" s="33">
        <v>0</v>
      </c>
    </row>
    <row r="51" spans="1:5" x14ac:dyDescent="0.25">
      <c r="A51" s="34" t="s">
        <v>56</v>
      </c>
      <c r="B51" s="35">
        <f>SUM(B52:B60)</f>
        <v>13500000</v>
      </c>
      <c r="C51" s="36">
        <f>SUM(C52:C60)</f>
        <v>0</v>
      </c>
      <c r="E51" s="3"/>
    </row>
    <row r="52" spans="1:5" x14ac:dyDescent="0.25">
      <c r="A52" s="10" t="s">
        <v>57</v>
      </c>
      <c r="B52" s="11">
        <v>4800000</v>
      </c>
      <c r="C52" s="13">
        <v>0</v>
      </c>
      <c r="E52" s="3"/>
    </row>
    <row r="53" spans="1:5" ht="16.5" customHeight="1" x14ac:dyDescent="0.25">
      <c r="A53" s="10" t="s">
        <v>58</v>
      </c>
      <c r="B53" s="11">
        <v>0</v>
      </c>
      <c r="C53" s="13">
        <v>0</v>
      </c>
      <c r="E53" s="3"/>
    </row>
    <row r="54" spans="1:5" ht="15" customHeight="1" x14ac:dyDescent="0.25">
      <c r="A54" s="10" t="s">
        <v>59</v>
      </c>
      <c r="B54" s="11">
        <v>0</v>
      </c>
      <c r="C54" s="13">
        <v>0</v>
      </c>
      <c r="E54" s="3"/>
    </row>
    <row r="55" spans="1:5" x14ac:dyDescent="0.25">
      <c r="A55" s="10" t="s">
        <v>60</v>
      </c>
      <c r="B55" s="11">
        <v>0</v>
      </c>
      <c r="C55" s="13">
        <v>0</v>
      </c>
      <c r="E55" s="3"/>
    </row>
    <row r="56" spans="1:5" ht="20.25" customHeight="1" x14ac:dyDescent="0.25">
      <c r="A56" s="10" t="s">
        <v>61</v>
      </c>
      <c r="B56" s="11">
        <v>8000000</v>
      </c>
      <c r="C56" s="13">
        <v>0</v>
      </c>
      <c r="E56" s="3"/>
    </row>
    <row r="57" spans="1:5" ht="15.75" customHeight="1" x14ac:dyDescent="0.25">
      <c r="A57" s="10" t="s">
        <v>62</v>
      </c>
      <c r="B57" s="11">
        <v>0</v>
      </c>
      <c r="C57" s="13">
        <v>0</v>
      </c>
      <c r="E57" s="3"/>
    </row>
    <row r="58" spans="1:5" ht="17.25" customHeight="1" x14ac:dyDescent="0.25">
      <c r="A58" s="10" t="s">
        <v>63</v>
      </c>
      <c r="B58" s="11">
        <v>0</v>
      </c>
      <c r="C58" s="13">
        <v>0</v>
      </c>
      <c r="E58" s="3"/>
    </row>
    <row r="59" spans="1:5" x14ac:dyDescent="0.25">
      <c r="A59" s="10" t="s">
        <v>64</v>
      </c>
      <c r="B59" s="11">
        <v>700000</v>
      </c>
      <c r="C59" s="13">
        <v>0</v>
      </c>
      <c r="E59" s="3"/>
    </row>
    <row r="60" spans="1:5" ht="17.25" customHeight="1" x14ac:dyDescent="0.25">
      <c r="A60" s="10" t="s">
        <v>65</v>
      </c>
      <c r="B60" s="11">
        <v>0</v>
      </c>
      <c r="C60" s="13">
        <v>0</v>
      </c>
      <c r="E60" s="3"/>
    </row>
    <row r="61" spans="1:5" ht="18" customHeight="1" x14ac:dyDescent="0.25">
      <c r="A61" s="7" t="s">
        <v>66</v>
      </c>
      <c r="B61" s="14">
        <f>SUM(B62:B65)</f>
        <v>0</v>
      </c>
      <c r="C61" s="9">
        <f>SUM(C62:C65)</f>
        <v>0</v>
      </c>
    </row>
    <row r="62" spans="1:5" ht="19.5" customHeight="1" x14ac:dyDescent="0.25">
      <c r="A62" s="10" t="s">
        <v>67</v>
      </c>
      <c r="B62" s="11">
        <v>0</v>
      </c>
      <c r="C62" s="13">
        <v>0</v>
      </c>
    </row>
    <row r="63" spans="1:5" ht="18" customHeight="1" x14ac:dyDescent="0.25">
      <c r="A63" s="10" t="s">
        <v>68</v>
      </c>
      <c r="B63" s="11">
        <v>0</v>
      </c>
      <c r="C63" s="13">
        <v>0</v>
      </c>
    </row>
    <row r="64" spans="1:5" ht="18" customHeight="1" x14ac:dyDescent="0.25">
      <c r="A64" s="10" t="s">
        <v>69</v>
      </c>
      <c r="B64" s="11">
        <v>0</v>
      </c>
      <c r="C64" s="13">
        <v>0</v>
      </c>
    </row>
    <row r="65" spans="1:3" ht="30" x14ac:dyDescent="0.25">
      <c r="A65" s="10" t="s">
        <v>70</v>
      </c>
      <c r="B65" s="11">
        <v>0</v>
      </c>
      <c r="C65" s="13">
        <v>0</v>
      </c>
    </row>
    <row r="66" spans="1:3" x14ac:dyDescent="0.25">
      <c r="A66" s="7" t="s">
        <v>71</v>
      </c>
      <c r="B66" s="14">
        <f>SUM(B67:B68)</f>
        <v>0</v>
      </c>
      <c r="C66" s="15">
        <v>0</v>
      </c>
    </row>
    <row r="67" spans="1:3" x14ac:dyDescent="0.25">
      <c r="A67" s="10" t="s">
        <v>72</v>
      </c>
      <c r="B67" s="11">
        <v>0</v>
      </c>
      <c r="C67" s="13">
        <v>0</v>
      </c>
    </row>
    <row r="68" spans="1:3" x14ac:dyDescent="0.25">
      <c r="A68" s="10" t="s">
        <v>73</v>
      </c>
      <c r="B68" s="11">
        <v>0</v>
      </c>
      <c r="C68" s="13">
        <v>0</v>
      </c>
    </row>
    <row r="69" spans="1:3" x14ac:dyDescent="0.25">
      <c r="A69" s="7" t="s">
        <v>74</v>
      </c>
      <c r="B69" s="14">
        <f>SUM(B70:B72)</f>
        <v>0</v>
      </c>
      <c r="C69" s="9">
        <f>+C70</f>
        <v>0</v>
      </c>
    </row>
    <row r="70" spans="1:3" x14ac:dyDescent="0.25">
      <c r="A70" s="10" t="s">
        <v>75</v>
      </c>
      <c r="B70" s="11">
        <v>0</v>
      </c>
      <c r="C70" s="13">
        <v>0</v>
      </c>
    </row>
    <row r="71" spans="1:3" x14ac:dyDescent="0.25">
      <c r="A71" s="10" t="s">
        <v>76</v>
      </c>
      <c r="B71" s="11">
        <v>0</v>
      </c>
      <c r="C71" s="13">
        <v>0</v>
      </c>
    </row>
    <row r="72" spans="1:3" x14ac:dyDescent="0.25">
      <c r="A72" s="10" t="s">
        <v>77</v>
      </c>
      <c r="B72" s="11">
        <v>0</v>
      </c>
      <c r="C72" s="13">
        <v>0</v>
      </c>
    </row>
    <row r="73" spans="1:3" x14ac:dyDescent="0.25">
      <c r="A73" s="16" t="s">
        <v>2</v>
      </c>
      <c r="B73" s="4">
        <f>+B9+B15+B25+B35+B51+B61+B66+B69</f>
        <v>447091686</v>
      </c>
      <c r="C73" s="17">
        <f>+C9+C15+C25+C35+C51+C66</f>
        <v>0</v>
      </c>
    </row>
    <row r="74" spans="1:3" x14ac:dyDescent="0.25">
      <c r="A74" s="18"/>
      <c r="B74" s="11"/>
      <c r="C74" s="13"/>
    </row>
    <row r="75" spans="1:3" x14ac:dyDescent="0.25">
      <c r="A75" s="6" t="s">
        <v>3</v>
      </c>
      <c r="B75" s="5"/>
      <c r="C75" s="13"/>
    </row>
    <row r="76" spans="1:3" x14ac:dyDescent="0.25">
      <c r="A76" s="7" t="s">
        <v>78</v>
      </c>
      <c r="B76" s="14">
        <v>0</v>
      </c>
      <c r="C76" s="15">
        <v>0</v>
      </c>
    </row>
    <row r="77" spans="1:3" x14ac:dyDescent="0.25">
      <c r="A77" s="10" t="s">
        <v>79</v>
      </c>
      <c r="B77" s="11">
        <v>0</v>
      </c>
      <c r="C77" s="13">
        <v>0</v>
      </c>
    </row>
    <row r="78" spans="1:3" x14ac:dyDescent="0.25">
      <c r="A78" s="10" t="s">
        <v>80</v>
      </c>
      <c r="B78" s="11">
        <v>0</v>
      </c>
      <c r="C78" s="13">
        <v>0</v>
      </c>
    </row>
    <row r="79" spans="1:3" x14ac:dyDescent="0.25">
      <c r="A79" s="7" t="s">
        <v>4</v>
      </c>
      <c r="B79" s="14">
        <f>+B80</f>
        <v>0</v>
      </c>
      <c r="C79" s="9">
        <f>+C80</f>
        <v>0</v>
      </c>
    </row>
    <row r="80" spans="1:3" x14ac:dyDescent="0.25">
      <c r="A80" s="10" t="s">
        <v>81</v>
      </c>
      <c r="B80" s="11">
        <v>0</v>
      </c>
      <c r="C80" s="13">
        <v>0</v>
      </c>
    </row>
    <row r="81" spans="1:3" x14ac:dyDescent="0.25">
      <c r="A81" s="10" t="s">
        <v>82</v>
      </c>
      <c r="B81" s="11">
        <v>0</v>
      </c>
      <c r="C81" s="13">
        <v>0</v>
      </c>
    </row>
    <row r="82" spans="1:3" x14ac:dyDescent="0.25">
      <c r="A82" s="7" t="s">
        <v>83</v>
      </c>
      <c r="B82" s="14">
        <v>0</v>
      </c>
      <c r="C82" s="13">
        <v>0</v>
      </c>
    </row>
    <row r="83" spans="1:3" x14ac:dyDescent="0.25">
      <c r="A83" s="18" t="s">
        <v>84</v>
      </c>
      <c r="B83" s="11">
        <v>0</v>
      </c>
      <c r="C83" s="13">
        <v>0</v>
      </c>
    </row>
    <row r="84" spans="1:3" x14ac:dyDescent="0.25">
      <c r="A84" s="16" t="s">
        <v>5</v>
      </c>
      <c r="B84" s="4">
        <f>+B79</f>
        <v>0</v>
      </c>
      <c r="C84" s="17">
        <f>+C79</f>
        <v>0</v>
      </c>
    </row>
    <row r="85" spans="1:3" x14ac:dyDescent="0.25">
      <c r="A85" s="19"/>
      <c r="B85" s="20"/>
      <c r="C85" s="13"/>
    </row>
    <row r="86" spans="1:3" ht="15.75" x14ac:dyDescent="0.25">
      <c r="A86" s="25" t="s">
        <v>6</v>
      </c>
      <c r="B86" s="26">
        <f>+B84+B73</f>
        <v>447091686</v>
      </c>
      <c r="C86" s="27">
        <f>+C84+C73</f>
        <v>0</v>
      </c>
    </row>
    <row r="87" spans="1:3" ht="19.5" customHeight="1" x14ac:dyDescent="0.25">
      <c r="A87" s="78" t="s">
        <v>88</v>
      </c>
      <c r="B87" s="78"/>
      <c r="C87" s="78"/>
    </row>
    <row r="88" spans="1:3" ht="18.75" customHeight="1" x14ac:dyDescent="0.25">
      <c r="A88" s="79" t="s">
        <v>86</v>
      </c>
      <c r="B88" s="79"/>
      <c r="C88" s="79"/>
    </row>
    <row r="89" spans="1:3" ht="20.25" customHeight="1" x14ac:dyDescent="0.25">
      <c r="A89" s="79" t="s">
        <v>93</v>
      </c>
      <c r="B89" s="79"/>
      <c r="C89" s="87"/>
    </row>
    <row r="90" spans="1:3" ht="18.75" customHeight="1" x14ac:dyDescent="0.25">
      <c r="A90" s="80" t="s">
        <v>94</v>
      </c>
      <c r="B90" s="80"/>
      <c r="C90" s="81"/>
    </row>
    <row r="91" spans="1:3" ht="40.5" customHeight="1" x14ac:dyDescent="0.25">
      <c r="A91" s="88" t="s">
        <v>92</v>
      </c>
      <c r="B91" s="89"/>
      <c r="C91" s="90"/>
    </row>
    <row r="92" spans="1:3" ht="18.75" customHeight="1" x14ac:dyDescent="0.25">
      <c r="A92" s="86" t="s">
        <v>87</v>
      </c>
      <c r="B92" s="86"/>
      <c r="C92" s="86"/>
    </row>
    <row r="93" spans="1:3" ht="18.75" customHeight="1" x14ac:dyDescent="0.25">
      <c r="A93" s="86" t="s">
        <v>100</v>
      </c>
      <c r="B93" s="86"/>
      <c r="C93" s="86"/>
    </row>
    <row r="94" spans="1:3" x14ac:dyDescent="0.25">
      <c r="A94" s="37"/>
      <c r="B94" s="37"/>
      <c r="C94" s="37"/>
    </row>
    <row r="95" spans="1:3" x14ac:dyDescent="0.25">
      <c r="A95" s="85"/>
      <c r="B95" s="85"/>
      <c r="C95" s="37"/>
    </row>
    <row r="96" spans="1:3" x14ac:dyDescent="0.25">
      <c r="A96" s="43" t="s">
        <v>85</v>
      </c>
      <c r="B96" t="s">
        <v>7</v>
      </c>
      <c r="C96" s="44"/>
    </row>
    <row r="97" spans="1:3" x14ac:dyDescent="0.25">
      <c r="A97" s="56" t="s">
        <v>96</v>
      </c>
      <c r="B97" s="1" t="s">
        <v>98</v>
      </c>
      <c r="C97" s="44"/>
    </row>
    <row r="98" spans="1:3" ht="15.75" thickBot="1" x14ac:dyDescent="0.3">
      <c r="A98" s="57" t="s">
        <v>97</v>
      </c>
      <c r="B98" s="58" t="s">
        <v>99</v>
      </c>
      <c r="C98" s="59"/>
    </row>
  </sheetData>
  <mergeCells count="13">
    <mergeCell ref="A95:B95"/>
    <mergeCell ref="A93:C93"/>
    <mergeCell ref="A89:C89"/>
    <mergeCell ref="A91:C91"/>
    <mergeCell ref="A92:C92"/>
    <mergeCell ref="A87:C87"/>
    <mergeCell ref="A88:C88"/>
    <mergeCell ref="A90:C90"/>
    <mergeCell ref="A1:C1"/>
    <mergeCell ref="A2:C2"/>
    <mergeCell ref="A3:C3"/>
    <mergeCell ref="A4:C4"/>
    <mergeCell ref="A5:C5"/>
  </mergeCells>
  <phoneticPr fontId="5" type="noConversion"/>
  <printOptions horizontalCentered="1"/>
  <pageMargins left="0.31496062992126" right="0.31496062992126" top="0.94488188976377996" bottom="0.78740157480314998" header="0.31496062992126" footer="0.31496062992126"/>
  <pageSetup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zoomScaleNormal="100" zoomScaleSheetLayoutView="100" workbookViewId="0">
      <selection sqref="A1:C26"/>
    </sheetView>
  </sheetViews>
  <sheetFormatPr baseColWidth="10" defaultColWidth="9.140625" defaultRowHeight="15" x14ac:dyDescent="0.25"/>
  <cols>
    <col min="1" max="1" width="90.28515625" customWidth="1"/>
    <col min="2" max="2" width="16" bestFit="1" customWidth="1"/>
    <col min="3" max="3" width="16.5703125" customWidth="1"/>
    <col min="4" max="4" width="11.5703125" bestFit="1" customWidth="1"/>
    <col min="5" max="5" width="12.7109375" bestFit="1" customWidth="1"/>
  </cols>
  <sheetData>
    <row r="1" spans="1:5" ht="31.5" customHeight="1" x14ac:dyDescent="0.25">
      <c r="A1" s="96" t="s">
        <v>8</v>
      </c>
      <c r="B1" s="97"/>
      <c r="C1" s="98"/>
    </row>
    <row r="2" spans="1:5" ht="25.5" customHeight="1" x14ac:dyDescent="0.25">
      <c r="A2" s="99" t="s">
        <v>9</v>
      </c>
      <c r="B2" s="82"/>
      <c r="C2" s="100"/>
    </row>
    <row r="3" spans="1:5" ht="24.75" customHeight="1" x14ac:dyDescent="0.25">
      <c r="A3" s="99" t="s">
        <v>95</v>
      </c>
      <c r="B3" s="82"/>
      <c r="C3" s="100"/>
    </row>
    <row r="4" spans="1:5" ht="25.5" customHeight="1" x14ac:dyDescent="0.25">
      <c r="A4" s="101" t="s">
        <v>10</v>
      </c>
      <c r="B4" s="83"/>
      <c r="C4" s="102"/>
    </row>
    <row r="5" spans="1:5" ht="21" customHeight="1" x14ac:dyDescent="0.25">
      <c r="A5" s="103" t="s">
        <v>11</v>
      </c>
      <c r="B5" s="84"/>
      <c r="C5" s="104"/>
    </row>
    <row r="6" spans="1:5" ht="18" customHeight="1" thickBot="1" x14ac:dyDescent="0.3">
      <c r="A6" s="43"/>
      <c r="C6" s="44"/>
    </row>
    <row r="7" spans="1:5" ht="30.75" customHeight="1" thickBot="1" x14ac:dyDescent="0.3">
      <c r="A7" s="42" t="s">
        <v>0</v>
      </c>
      <c r="B7" s="41" t="s">
        <v>90</v>
      </c>
      <c r="C7" s="41" t="s">
        <v>91</v>
      </c>
    </row>
    <row r="8" spans="1:5" x14ac:dyDescent="0.25">
      <c r="A8" s="45" t="s">
        <v>1</v>
      </c>
      <c r="B8" s="40"/>
      <c r="C8" s="46"/>
    </row>
    <row r="9" spans="1:5" x14ac:dyDescent="0.25">
      <c r="A9" s="47" t="s">
        <v>14</v>
      </c>
      <c r="B9" s="38">
        <v>205369343</v>
      </c>
      <c r="C9" s="48">
        <v>121000000</v>
      </c>
      <c r="E9" s="3"/>
    </row>
    <row r="10" spans="1:5" x14ac:dyDescent="0.25">
      <c r="A10" s="47" t="s">
        <v>20</v>
      </c>
      <c r="B10" s="38">
        <v>37306343</v>
      </c>
      <c r="C10" s="48">
        <v>38300000</v>
      </c>
      <c r="E10" s="3"/>
    </row>
    <row r="11" spans="1:5" x14ac:dyDescent="0.25">
      <c r="A11" s="47" t="s">
        <v>30</v>
      </c>
      <c r="B11" s="38">
        <v>12736000</v>
      </c>
      <c r="C11" s="48">
        <v>15700000</v>
      </c>
      <c r="E11" s="3"/>
    </row>
    <row r="12" spans="1:5" ht="15.75" customHeight="1" x14ac:dyDescent="0.25">
      <c r="A12" s="47" t="s">
        <v>40</v>
      </c>
      <c r="B12" s="38">
        <v>3180000</v>
      </c>
      <c r="C12" s="48">
        <v>0</v>
      </c>
      <c r="E12" s="3"/>
    </row>
    <row r="13" spans="1:5" x14ac:dyDescent="0.25">
      <c r="A13" s="49" t="s">
        <v>56</v>
      </c>
      <c r="B13" s="38">
        <v>13500000</v>
      </c>
      <c r="C13" s="50">
        <v>0</v>
      </c>
      <c r="E13" s="3"/>
    </row>
    <row r="14" spans="1:5" ht="25.5" customHeight="1" x14ac:dyDescent="0.25">
      <c r="A14" s="51" t="s">
        <v>2</v>
      </c>
      <c r="B14" s="39">
        <f>+B9+B10+B11+B12+B13</f>
        <v>272091686</v>
      </c>
      <c r="C14" s="52">
        <f>+C9+C10+C11+C12+C13</f>
        <v>175000000</v>
      </c>
    </row>
    <row r="15" spans="1:5" ht="22.5" customHeight="1" x14ac:dyDescent="0.25">
      <c r="A15" s="53" t="s">
        <v>6</v>
      </c>
      <c r="B15" s="107">
        <f>+B14+C14</f>
        <v>447091686</v>
      </c>
      <c r="C15" s="108"/>
    </row>
    <row r="16" spans="1:5" ht="19.5" customHeight="1" x14ac:dyDescent="0.25">
      <c r="A16" s="105" t="s">
        <v>88</v>
      </c>
      <c r="B16" s="78"/>
      <c r="C16" s="106"/>
    </row>
    <row r="17" spans="1:3" ht="24" customHeight="1" x14ac:dyDescent="0.25">
      <c r="A17" s="91" t="s">
        <v>86</v>
      </c>
      <c r="B17" s="79"/>
      <c r="C17" s="92"/>
    </row>
    <row r="18" spans="1:3" ht="20.25" customHeight="1" x14ac:dyDescent="0.25">
      <c r="A18" s="93" t="s">
        <v>89</v>
      </c>
      <c r="B18" s="94"/>
      <c r="C18" s="95"/>
    </row>
    <row r="19" spans="1:3" ht="18.75" customHeight="1" x14ac:dyDescent="0.25">
      <c r="A19" s="93" t="s">
        <v>101</v>
      </c>
      <c r="B19" s="94"/>
      <c r="C19" s="95"/>
    </row>
    <row r="20" spans="1:3" ht="15" customHeight="1" x14ac:dyDescent="0.25">
      <c r="A20" s="54"/>
      <c r="B20" s="37"/>
      <c r="C20" s="55"/>
    </row>
    <row r="21" spans="1:3" x14ac:dyDescent="0.25">
      <c r="A21" s="54"/>
      <c r="B21" s="37"/>
      <c r="C21" s="55"/>
    </row>
    <row r="22" spans="1:3" x14ac:dyDescent="0.25">
      <c r="A22" s="43"/>
      <c r="C22" s="44"/>
    </row>
    <row r="23" spans="1:3" x14ac:dyDescent="0.25">
      <c r="A23" s="43" t="s">
        <v>85</v>
      </c>
      <c r="B23" t="s">
        <v>7</v>
      </c>
      <c r="C23" s="44"/>
    </row>
    <row r="24" spans="1:3" x14ac:dyDescent="0.25">
      <c r="A24" s="56" t="s">
        <v>96</v>
      </c>
      <c r="B24" s="1" t="s">
        <v>98</v>
      </c>
      <c r="C24" s="44"/>
    </row>
    <row r="25" spans="1:3" ht="15.75" thickBot="1" x14ac:dyDescent="0.3">
      <c r="A25" s="57" t="s">
        <v>97</v>
      </c>
      <c r="B25" s="58" t="s">
        <v>99</v>
      </c>
      <c r="C25" s="59"/>
    </row>
  </sheetData>
  <mergeCells count="10">
    <mergeCell ref="A17:C17"/>
    <mergeCell ref="A18:C18"/>
    <mergeCell ref="A19:C19"/>
    <mergeCell ref="A1:C1"/>
    <mergeCell ref="A2:C2"/>
    <mergeCell ref="A3:C3"/>
    <mergeCell ref="A4:C4"/>
    <mergeCell ref="A5:C5"/>
    <mergeCell ref="A16:C16"/>
    <mergeCell ref="B15:C15"/>
  </mergeCells>
  <printOptions horizontalCentered="1"/>
  <pageMargins left="0.7" right="0.7" top="0.75" bottom="0.75" header="0.3" footer="0.3"/>
  <pageSetup scale="7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95A8F-564E-4B37-B4A7-282012A71264}">
  <dimension ref="A1:E30"/>
  <sheetViews>
    <sheetView workbookViewId="0">
      <selection activeCell="K16" sqref="K16"/>
    </sheetView>
  </sheetViews>
  <sheetFormatPr baseColWidth="10" defaultRowHeight="15" x14ac:dyDescent="0.25"/>
  <cols>
    <col min="1" max="1" width="44.85546875" customWidth="1"/>
    <col min="2" max="2" width="16.5703125" customWidth="1"/>
    <col min="3" max="3" width="16.42578125" customWidth="1"/>
    <col min="4" max="5" width="17" customWidth="1"/>
  </cols>
  <sheetData>
    <row r="1" spans="1:5" ht="15.75" thickBot="1" x14ac:dyDescent="0.3"/>
    <row r="2" spans="1:5" ht="18.75" x14ac:dyDescent="0.25">
      <c r="A2" s="96" t="s">
        <v>8</v>
      </c>
      <c r="B2" s="97"/>
      <c r="C2" s="97"/>
      <c r="D2" s="97"/>
      <c r="E2" s="98"/>
    </row>
    <row r="3" spans="1:5" ht="18.75" x14ac:dyDescent="0.25">
      <c r="A3" s="99" t="s">
        <v>9</v>
      </c>
      <c r="B3" s="82"/>
      <c r="C3" s="82"/>
      <c r="D3" s="82"/>
      <c r="E3" s="100"/>
    </row>
    <row r="4" spans="1:5" ht="18.75" x14ac:dyDescent="0.25">
      <c r="A4" s="99" t="s">
        <v>95</v>
      </c>
      <c r="B4" s="82"/>
      <c r="C4" s="82"/>
      <c r="D4" s="82"/>
      <c r="E4" s="100"/>
    </row>
    <row r="5" spans="1:5" ht="15.75" x14ac:dyDescent="0.25">
      <c r="A5" s="101" t="s">
        <v>10</v>
      </c>
      <c r="B5" s="83"/>
      <c r="C5" s="83"/>
      <c r="D5" s="83"/>
      <c r="E5" s="102"/>
    </row>
    <row r="6" spans="1:5" x14ac:dyDescent="0.25">
      <c r="A6" s="103" t="s">
        <v>11</v>
      </c>
      <c r="B6" s="84"/>
      <c r="C6" s="84"/>
      <c r="D6" s="84"/>
      <c r="E6" s="104"/>
    </row>
    <row r="7" spans="1:5" ht="32.25" customHeight="1" thickBot="1" x14ac:dyDescent="0.3">
      <c r="A7" s="43"/>
      <c r="E7" s="44"/>
    </row>
    <row r="8" spans="1:5" ht="29.25" customHeight="1" thickBot="1" x14ac:dyDescent="0.3">
      <c r="A8" s="42" t="s">
        <v>109</v>
      </c>
      <c r="B8" s="41" t="s">
        <v>106</v>
      </c>
      <c r="C8" s="41" t="s">
        <v>107</v>
      </c>
      <c r="D8" s="41" t="s">
        <v>104</v>
      </c>
      <c r="E8" s="41" t="s">
        <v>105</v>
      </c>
    </row>
    <row r="9" spans="1:5" ht="26.25" customHeight="1" x14ac:dyDescent="0.25">
      <c r="A9" s="45" t="s">
        <v>1</v>
      </c>
      <c r="B9" s="40"/>
      <c r="C9" s="46"/>
      <c r="D9" s="40"/>
      <c r="E9" s="46"/>
    </row>
    <row r="10" spans="1:5" ht="29.25" customHeight="1" x14ac:dyDescent="0.25">
      <c r="A10" s="47" t="s">
        <v>14</v>
      </c>
      <c r="B10" s="38">
        <v>205369343</v>
      </c>
      <c r="C10" s="48">
        <v>121000000</v>
      </c>
      <c r="D10" s="60">
        <v>2153797.7000000002</v>
      </c>
      <c r="E10" s="48">
        <v>0</v>
      </c>
    </row>
    <row r="11" spans="1:5" ht="29.25" customHeight="1" x14ac:dyDescent="0.25">
      <c r="A11" s="47" t="s">
        <v>20</v>
      </c>
      <c r="B11" s="38">
        <v>37306343</v>
      </c>
      <c r="C11" s="48">
        <v>38300000</v>
      </c>
      <c r="D11" s="60">
        <v>25470205</v>
      </c>
      <c r="E11" s="48">
        <v>19800000</v>
      </c>
    </row>
    <row r="12" spans="1:5" ht="29.25" customHeight="1" x14ac:dyDescent="0.25">
      <c r="A12" s="47" t="s">
        <v>30</v>
      </c>
      <c r="B12" s="38">
        <v>12736000</v>
      </c>
      <c r="C12" s="48">
        <v>15700000</v>
      </c>
      <c r="D12" s="60">
        <v>5770656.9800000004</v>
      </c>
      <c r="E12" s="48">
        <v>5891629.5999999996</v>
      </c>
    </row>
    <row r="13" spans="1:5" ht="29.25" customHeight="1" x14ac:dyDescent="0.25">
      <c r="A13" s="47" t="s">
        <v>40</v>
      </c>
      <c r="B13" s="38">
        <v>3180000</v>
      </c>
      <c r="C13" s="48">
        <v>0</v>
      </c>
      <c r="D13" s="60">
        <v>0</v>
      </c>
      <c r="E13" s="48">
        <v>0</v>
      </c>
    </row>
    <row r="14" spans="1:5" ht="29.25" customHeight="1" x14ac:dyDescent="0.25">
      <c r="A14" s="49" t="s">
        <v>56</v>
      </c>
      <c r="B14" s="38">
        <v>13500000</v>
      </c>
      <c r="C14" s="50">
        <v>0</v>
      </c>
      <c r="D14" s="60">
        <v>13261100</v>
      </c>
      <c r="E14" s="50">
        <v>0</v>
      </c>
    </row>
    <row r="15" spans="1:5" ht="24.75" customHeight="1" x14ac:dyDescent="0.25">
      <c r="A15" s="51" t="s">
        <v>108</v>
      </c>
      <c r="B15" s="39">
        <f>+B10+B11+B12+B13+B14</f>
        <v>272091686</v>
      </c>
      <c r="C15" s="52">
        <f>+C10+C11+C12+C13+C14</f>
        <v>175000000</v>
      </c>
      <c r="D15" s="61">
        <f>+D10+D11+D12+D13+D14</f>
        <v>46655759.68</v>
      </c>
      <c r="E15" s="52">
        <f>+E10+E11+E12+E13+E14</f>
        <v>25691629.600000001</v>
      </c>
    </row>
    <row r="16" spans="1:5" ht="53.25" customHeight="1" x14ac:dyDescent="0.25">
      <c r="A16" s="53" t="s">
        <v>6</v>
      </c>
      <c r="B16" s="107">
        <f>+B15+C15+D15+E15</f>
        <v>519439075.28000003</v>
      </c>
      <c r="C16" s="107"/>
      <c r="D16" s="107"/>
      <c r="E16" s="108"/>
    </row>
    <row r="17" spans="1:5" x14ac:dyDescent="0.25">
      <c r="A17" s="105" t="s">
        <v>88</v>
      </c>
      <c r="B17" s="78"/>
      <c r="C17" s="109"/>
      <c r="D17" s="109"/>
      <c r="E17" s="106"/>
    </row>
    <row r="18" spans="1:5" x14ac:dyDescent="0.25">
      <c r="A18" s="91" t="s">
        <v>111</v>
      </c>
      <c r="B18" s="79"/>
      <c r="C18" s="79"/>
      <c r="D18" s="79"/>
      <c r="E18" s="92"/>
    </row>
    <row r="19" spans="1:5" x14ac:dyDescent="0.25">
      <c r="A19" s="93" t="s">
        <v>89</v>
      </c>
      <c r="B19" s="94"/>
      <c r="C19" s="94"/>
      <c r="D19" s="94"/>
      <c r="E19" s="95"/>
    </row>
    <row r="20" spans="1:5" ht="23.25" customHeight="1" x14ac:dyDescent="0.25">
      <c r="A20" s="93" t="s">
        <v>101</v>
      </c>
      <c r="B20" s="94"/>
      <c r="C20" s="94"/>
      <c r="D20" s="94"/>
      <c r="E20" s="95"/>
    </row>
    <row r="21" spans="1:5" x14ac:dyDescent="0.25">
      <c r="A21" s="110" t="s">
        <v>110</v>
      </c>
      <c r="B21" s="89"/>
      <c r="C21" s="89"/>
      <c r="D21" s="89"/>
      <c r="E21" s="111"/>
    </row>
    <row r="22" spans="1:5" x14ac:dyDescent="0.25">
      <c r="A22" s="54"/>
      <c r="B22" s="37"/>
      <c r="C22" s="37"/>
      <c r="D22" s="37"/>
      <c r="E22" s="55"/>
    </row>
    <row r="23" spans="1:5" x14ac:dyDescent="0.25">
      <c r="A23" s="54"/>
      <c r="B23" s="37"/>
      <c r="C23" s="37"/>
      <c r="D23" s="37"/>
      <c r="E23" s="55"/>
    </row>
    <row r="24" spans="1:5" x14ac:dyDescent="0.25">
      <c r="A24" s="54"/>
      <c r="B24" s="37"/>
      <c r="C24" s="37"/>
      <c r="D24" s="37"/>
      <c r="E24" s="55"/>
    </row>
    <row r="25" spans="1:5" x14ac:dyDescent="0.25">
      <c r="A25" s="54"/>
      <c r="B25" s="37"/>
      <c r="C25" s="37"/>
      <c r="D25" s="37"/>
      <c r="E25" s="55"/>
    </row>
    <row r="26" spans="1:5" x14ac:dyDescent="0.25">
      <c r="A26" s="54"/>
      <c r="B26" s="37"/>
      <c r="C26" s="37"/>
      <c r="D26" s="37"/>
      <c r="E26" s="55"/>
    </row>
    <row r="27" spans="1:5" x14ac:dyDescent="0.25">
      <c r="A27" s="43"/>
      <c r="E27" s="44"/>
    </row>
    <row r="28" spans="1:5" x14ac:dyDescent="0.25">
      <c r="A28" s="43" t="s">
        <v>85</v>
      </c>
      <c r="C28" t="s">
        <v>7</v>
      </c>
      <c r="E28" s="44"/>
    </row>
    <row r="29" spans="1:5" x14ac:dyDescent="0.25">
      <c r="A29" s="56" t="s">
        <v>96</v>
      </c>
      <c r="C29" s="1" t="s">
        <v>98</v>
      </c>
      <c r="D29" s="1"/>
      <c r="E29" s="44"/>
    </row>
    <row r="30" spans="1:5" ht="15.75" thickBot="1" x14ac:dyDescent="0.3">
      <c r="A30" s="57" t="s">
        <v>97</v>
      </c>
      <c r="B30" s="58"/>
      <c r="C30" s="58" t="s">
        <v>99</v>
      </c>
      <c r="D30" s="58"/>
      <c r="E30" s="59"/>
    </row>
  </sheetData>
  <mergeCells count="11">
    <mergeCell ref="A17:E17"/>
    <mergeCell ref="A18:E18"/>
    <mergeCell ref="A19:E19"/>
    <mergeCell ref="A20:E20"/>
    <mergeCell ref="A21:E21"/>
    <mergeCell ref="B16:E16"/>
    <mergeCell ref="A2:E2"/>
    <mergeCell ref="A3:E3"/>
    <mergeCell ref="A4:E4"/>
    <mergeCell ref="A5:E5"/>
    <mergeCell ref="A6:E6"/>
  </mergeCells>
  <pageMargins left="0.25" right="0.25" top="0.75" bottom="0.75" header="0.3" footer="0.3"/>
  <pageSetup scale="90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5C202-14E5-4AE4-A5CF-D10B720848F0}">
  <dimension ref="A1:D106"/>
  <sheetViews>
    <sheetView tabSelected="1" zoomScaleNormal="100" workbookViewId="0">
      <selection activeCell="S26" sqref="S26"/>
    </sheetView>
  </sheetViews>
  <sheetFormatPr baseColWidth="10" defaultRowHeight="15" x14ac:dyDescent="0.25"/>
  <cols>
    <col min="1" max="1" width="60.85546875" customWidth="1"/>
    <col min="2" max="2" width="18.28515625" customWidth="1"/>
    <col min="3" max="3" width="17" customWidth="1"/>
    <col min="4" max="4" width="20.28515625" customWidth="1"/>
  </cols>
  <sheetData>
    <row r="1" spans="1:4" x14ac:dyDescent="0.25">
      <c r="A1" s="62"/>
      <c r="B1" s="63"/>
      <c r="C1" s="63"/>
      <c r="D1" s="64"/>
    </row>
    <row r="2" spans="1:4" ht="18.75" x14ac:dyDescent="0.25">
      <c r="A2" s="99" t="s">
        <v>8</v>
      </c>
      <c r="B2" s="117"/>
      <c r="C2" s="117"/>
      <c r="D2" s="100"/>
    </row>
    <row r="3" spans="1:4" ht="18.75" x14ac:dyDescent="0.25">
      <c r="A3" s="99" t="s">
        <v>9</v>
      </c>
      <c r="B3" s="117"/>
      <c r="C3" s="117"/>
      <c r="D3" s="100"/>
    </row>
    <row r="4" spans="1:4" ht="18.75" x14ac:dyDescent="0.25">
      <c r="A4" s="99" t="s">
        <v>95</v>
      </c>
      <c r="B4" s="117"/>
      <c r="C4" s="117"/>
      <c r="D4" s="100"/>
    </row>
    <row r="5" spans="1:4" ht="15.75" x14ac:dyDescent="0.25">
      <c r="A5" s="101" t="s">
        <v>10</v>
      </c>
      <c r="B5" s="118"/>
      <c r="C5" s="118"/>
      <c r="D5" s="102"/>
    </row>
    <row r="6" spans="1:4" x14ac:dyDescent="0.25">
      <c r="A6" s="103" t="s">
        <v>11</v>
      </c>
      <c r="B6" s="119"/>
      <c r="C6" s="119"/>
      <c r="D6" s="104"/>
    </row>
    <row r="7" spans="1:4" ht="15.75" thickBot="1" x14ac:dyDescent="0.3">
      <c r="A7" s="43"/>
      <c r="B7" s="120"/>
      <c r="C7" s="120"/>
      <c r="D7" s="44"/>
    </row>
    <row r="8" spans="1:4" ht="36" customHeight="1" x14ac:dyDescent="0.25">
      <c r="A8" s="28" t="s">
        <v>0</v>
      </c>
      <c r="B8" s="29" t="s">
        <v>12</v>
      </c>
      <c r="C8" s="30" t="s">
        <v>13</v>
      </c>
      <c r="D8" s="30" t="s">
        <v>103</v>
      </c>
    </row>
    <row r="9" spans="1:4" ht="21.75" customHeight="1" x14ac:dyDescent="0.25">
      <c r="A9" s="65" t="s">
        <v>1</v>
      </c>
      <c r="B9" s="22"/>
      <c r="C9" s="22"/>
      <c r="D9" s="66"/>
    </row>
    <row r="10" spans="1:4" ht="21.75" customHeight="1" x14ac:dyDescent="0.25">
      <c r="A10" s="47" t="s">
        <v>14</v>
      </c>
      <c r="B10" s="8">
        <f>SUM(B11:B15)</f>
        <v>326369343</v>
      </c>
      <c r="C10" s="8">
        <f>SUM(C11:C15)</f>
        <v>3615672.6999999993</v>
      </c>
      <c r="D10" s="67">
        <f>SUM(D11:D15)</f>
        <v>329985015.69999999</v>
      </c>
    </row>
    <row r="11" spans="1:4" ht="21.75" customHeight="1" x14ac:dyDescent="0.25">
      <c r="A11" s="68" t="s">
        <v>15</v>
      </c>
      <c r="B11" s="121">
        <v>232292682</v>
      </c>
      <c r="C11" s="121">
        <v>-3442446</v>
      </c>
      <c r="D11" s="69">
        <f>+B11+C11</f>
        <v>228850236</v>
      </c>
    </row>
    <row r="12" spans="1:4" ht="21.75" customHeight="1" x14ac:dyDescent="0.25">
      <c r="A12" s="68" t="s">
        <v>16</v>
      </c>
      <c r="B12" s="121">
        <v>45263551</v>
      </c>
      <c r="C12" s="121">
        <v>16031123.699999999</v>
      </c>
      <c r="D12" s="69">
        <f t="shared" ref="D12:D15" si="0">+B12+C12</f>
        <v>61294674.700000003</v>
      </c>
    </row>
    <row r="13" spans="1:4" ht="21.75" customHeight="1" x14ac:dyDescent="0.25">
      <c r="A13" s="68" t="s">
        <v>17</v>
      </c>
      <c r="B13" s="121">
        <v>432000</v>
      </c>
      <c r="C13" s="121"/>
      <c r="D13" s="69">
        <f t="shared" si="0"/>
        <v>432000</v>
      </c>
    </row>
    <row r="14" spans="1:4" ht="21.75" customHeight="1" x14ac:dyDescent="0.25">
      <c r="A14" s="68" t="s">
        <v>18</v>
      </c>
      <c r="B14" s="121">
        <v>16849560</v>
      </c>
      <c r="C14" s="121">
        <v>-9125560</v>
      </c>
      <c r="D14" s="69">
        <f t="shared" si="0"/>
        <v>7724000</v>
      </c>
    </row>
    <row r="15" spans="1:4" ht="21.75" customHeight="1" x14ac:dyDescent="0.25">
      <c r="A15" s="68" t="s">
        <v>19</v>
      </c>
      <c r="B15" s="121">
        <v>31531550</v>
      </c>
      <c r="C15" s="121">
        <v>152555</v>
      </c>
      <c r="D15" s="69">
        <f t="shared" si="0"/>
        <v>31684105</v>
      </c>
    </row>
    <row r="16" spans="1:4" ht="21.75" customHeight="1" x14ac:dyDescent="0.25">
      <c r="A16" s="47" t="s">
        <v>20</v>
      </c>
      <c r="B16" s="122">
        <f>SUM(B17:B25)</f>
        <v>75606343</v>
      </c>
      <c r="C16" s="122">
        <f>SUM(C17:C25)</f>
        <v>46809025.460000001</v>
      </c>
      <c r="D16" s="70">
        <f>SUM(D17:D25)</f>
        <v>122415368.45999999</v>
      </c>
    </row>
    <row r="17" spans="1:4" ht="21.75" customHeight="1" x14ac:dyDescent="0.25">
      <c r="A17" s="68" t="s">
        <v>21</v>
      </c>
      <c r="B17" s="121">
        <v>12641130</v>
      </c>
      <c r="C17" s="121">
        <v>4030000</v>
      </c>
      <c r="D17" s="71">
        <f>+B17+C17</f>
        <v>16671130</v>
      </c>
    </row>
    <row r="18" spans="1:4" ht="21.75" customHeight="1" x14ac:dyDescent="0.25">
      <c r="A18" s="68" t="s">
        <v>22</v>
      </c>
      <c r="B18" s="121">
        <v>3434000</v>
      </c>
      <c r="C18" s="121">
        <v>3086616.86</v>
      </c>
      <c r="D18" s="71">
        <f t="shared" ref="D18:D25" si="1">+B18+C18</f>
        <v>6520616.8599999994</v>
      </c>
    </row>
    <row r="19" spans="1:4" ht="21.75" customHeight="1" x14ac:dyDescent="0.25">
      <c r="A19" s="68" t="s">
        <v>23</v>
      </c>
      <c r="B19" s="121">
        <v>6600011</v>
      </c>
      <c r="C19" s="121">
        <v>4499400</v>
      </c>
      <c r="D19" s="71">
        <f t="shared" si="1"/>
        <v>11099411</v>
      </c>
    </row>
    <row r="20" spans="1:4" ht="21.75" customHeight="1" x14ac:dyDescent="0.25">
      <c r="A20" s="68" t="s">
        <v>24</v>
      </c>
      <c r="B20" s="121">
        <v>101000</v>
      </c>
      <c r="C20" s="121">
        <v>1249066.81</v>
      </c>
      <c r="D20" s="71">
        <f t="shared" si="1"/>
        <v>1350066.81</v>
      </c>
    </row>
    <row r="21" spans="1:4" ht="21.75" customHeight="1" x14ac:dyDescent="0.25">
      <c r="A21" s="68" t="s">
        <v>25</v>
      </c>
      <c r="B21" s="121">
        <v>11774000</v>
      </c>
      <c r="C21" s="121">
        <v>7364475</v>
      </c>
      <c r="D21" s="71">
        <f t="shared" si="1"/>
        <v>19138475</v>
      </c>
    </row>
    <row r="22" spans="1:4" ht="21.75" customHeight="1" x14ac:dyDescent="0.25">
      <c r="A22" s="68" t="s">
        <v>26</v>
      </c>
      <c r="B22" s="121">
        <v>7350000</v>
      </c>
      <c r="C22" s="121">
        <v>980000</v>
      </c>
      <c r="D22" s="71">
        <f t="shared" si="1"/>
        <v>8330000</v>
      </c>
    </row>
    <row r="23" spans="1:4" ht="28.5" customHeight="1" x14ac:dyDescent="0.25">
      <c r="A23" s="68" t="s">
        <v>27</v>
      </c>
      <c r="B23" s="121">
        <v>4829989</v>
      </c>
      <c r="C23" s="121">
        <v>8916165.7100000009</v>
      </c>
      <c r="D23" s="71">
        <f t="shared" si="1"/>
        <v>13746154.710000001</v>
      </c>
    </row>
    <row r="24" spans="1:4" ht="25.5" customHeight="1" x14ac:dyDescent="0.25">
      <c r="A24" s="68" t="s">
        <v>28</v>
      </c>
      <c r="B24" s="121">
        <v>26376213</v>
      </c>
      <c r="C24" s="121">
        <v>14219831.529999999</v>
      </c>
      <c r="D24" s="71">
        <f t="shared" si="1"/>
        <v>40596044.530000001</v>
      </c>
    </row>
    <row r="25" spans="1:4" ht="21.75" customHeight="1" x14ac:dyDescent="0.25">
      <c r="A25" s="68" t="s">
        <v>29</v>
      </c>
      <c r="B25" s="121">
        <v>2500000</v>
      </c>
      <c r="C25" s="121">
        <v>2463469.5499999998</v>
      </c>
      <c r="D25" s="71">
        <f t="shared" si="1"/>
        <v>4963469.55</v>
      </c>
    </row>
    <row r="26" spans="1:4" ht="21.75" customHeight="1" x14ac:dyDescent="0.25">
      <c r="A26" s="47" t="s">
        <v>30</v>
      </c>
      <c r="B26" s="122">
        <f>SUM(B27:B35)</f>
        <v>28436000</v>
      </c>
      <c r="C26" s="122">
        <f>SUM(C27:C35)</f>
        <v>7134095.1199999992</v>
      </c>
      <c r="D26" s="70">
        <f>SUM(D27:D35)</f>
        <v>35570095.119999997</v>
      </c>
    </row>
    <row r="27" spans="1:4" ht="21.75" customHeight="1" x14ac:dyDescent="0.25">
      <c r="A27" s="68" t="s">
        <v>31</v>
      </c>
      <c r="B27" s="121">
        <v>650000</v>
      </c>
      <c r="C27" s="121">
        <v>2083478.38</v>
      </c>
      <c r="D27" s="71">
        <f>+B27+C27</f>
        <v>2733478.38</v>
      </c>
    </row>
    <row r="28" spans="1:4" ht="21.75" customHeight="1" x14ac:dyDescent="0.25">
      <c r="A28" s="68" t="s">
        <v>32</v>
      </c>
      <c r="B28" s="121">
        <v>1450000</v>
      </c>
      <c r="C28" s="121">
        <v>1039226.02</v>
      </c>
      <c r="D28" s="71">
        <f t="shared" ref="D28:D35" si="2">+B28+C28</f>
        <v>2489226.02</v>
      </c>
    </row>
    <row r="29" spans="1:4" ht="21.75" customHeight="1" x14ac:dyDescent="0.25">
      <c r="A29" s="68" t="s">
        <v>33</v>
      </c>
      <c r="B29" s="121">
        <v>4430000</v>
      </c>
      <c r="C29" s="121">
        <v>-676019.04</v>
      </c>
      <c r="D29" s="71">
        <f t="shared" si="2"/>
        <v>3753980.96</v>
      </c>
    </row>
    <row r="30" spans="1:4" ht="21.75" customHeight="1" x14ac:dyDescent="0.25">
      <c r="A30" s="68" t="s">
        <v>34</v>
      </c>
      <c r="B30" s="121">
        <v>100000</v>
      </c>
      <c r="C30" s="121">
        <v>80550</v>
      </c>
      <c r="D30" s="71">
        <f t="shared" si="2"/>
        <v>180550</v>
      </c>
    </row>
    <row r="31" spans="1:4" ht="21.75" customHeight="1" x14ac:dyDescent="0.25">
      <c r="A31" s="68" t="s">
        <v>35</v>
      </c>
      <c r="B31" s="121">
        <v>860000</v>
      </c>
      <c r="C31" s="121">
        <v>1499170.69</v>
      </c>
      <c r="D31" s="71">
        <f t="shared" si="2"/>
        <v>2359170.69</v>
      </c>
    </row>
    <row r="32" spans="1:4" ht="21.75" customHeight="1" x14ac:dyDescent="0.25">
      <c r="A32" s="68" t="s">
        <v>36</v>
      </c>
      <c r="B32" s="121">
        <v>420000</v>
      </c>
      <c r="C32" s="121">
        <v>218216.06</v>
      </c>
      <c r="D32" s="71">
        <f t="shared" si="2"/>
        <v>638216.06000000006</v>
      </c>
    </row>
    <row r="33" spans="1:4" ht="30.75" customHeight="1" x14ac:dyDescent="0.25">
      <c r="A33" s="68" t="s">
        <v>37</v>
      </c>
      <c r="B33" s="121">
        <v>11211000</v>
      </c>
      <c r="C33" s="121">
        <v>199968.75</v>
      </c>
      <c r="D33" s="71">
        <f t="shared" si="2"/>
        <v>11410968.75</v>
      </c>
    </row>
    <row r="34" spans="1:4" ht="25.5" customHeight="1" x14ac:dyDescent="0.25">
      <c r="A34" s="68" t="s">
        <v>38</v>
      </c>
      <c r="B34" s="121">
        <v>0</v>
      </c>
      <c r="C34" s="121">
        <v>0</v>
      </c>
      <c r="D34" s="71">
        <f t="shared" si="2"/>
        <v>0</v>
      </c>
    </row>
    <row r="35" spans="1:4" ht="21.75" customHeight="1" x14ac:dyDescent="0.25">
      <c r="A35" s="68" t="s">
        <v>39</v>
      </c>
      <c r="B35" s="121">
        <v>9315000</v>
      </c>
      <c r="C35" s="121">
        <v>2689504.26</v>
      </c>
      <c r="D35" s="71">
        <f t="shared" si="2"/>
        <v>12004504.26</v>
      </c>
    </row>
    <row r="36" spans="1:4" ht="21.75" customHeight="1" x14ac:dyDescent="0.25">
      <c r="A36" s="47" t="s">
        <v>40</v>
      </c>
      <c r="B36" s="122">
        <f>SUM(B37:B43)</f>
        <v>3180000</v>
      </c>
      <c r="C36" s="122">
        <f>SUM(C37:C43)</f>
        <v>0</v>
      </c>
      <c r="D36" s="70">
        <f>SUM(D37:D43)</f>
        <v>3180000</v>
      </c>
    </row>
    <row r="37" spans="1:4" ht="21.75" customHeight="1" thickBot="1" x14ac:dyDescent="0.3">
      <c r="A37" s="123" t="s">
        <v>41</v>
      </c>
      <c r="B37" s="124">
        <v>180000</v>
      </c>
      <c r="C37" s="124">
        <v>174000</v>
      </c>
      <c r="D37" s="125">
        <f>+B37+C37</f>
        <v>354000</v>
      </c>
    </row>
    <row r="38" spans="1:4" ht="30" customHeight="1" x14ac:dyDescent="0.25">
      <c r="A38" s="126" t="s">
        <v>42</v>
      </c>
      <c r="B38" s="127">
        <v>0</v>
      </c>
      <c r="C38" s="127">
        <v>0</v>
      </c>
      <c r="D38" s="128">
        <f t="shared" ref="D38:D43" si="3">+B38+C38</f>
        <v>0</v>
      </c>
    </row>
    <row r="39" spans="1:4" ht="30.75" customHeight="1" x14ac:dyDescent="0.25">
      <c r="A39" s="68" t="s">
        <v>43</v>
      </c>
      <c r="B39" s="121">
        <v>0</v>
      </c>
      <c r="C39" s="121">
        <v>0</v>
      </c>
      <c r="D39" s="71">
        <f t="shared" si="3"/>
        <v>0</v>
      </c>
    </row>
    <row r="40" spans="1:4" ht="35.25" customHeight="1" x14ac:dyDescent="0.25">
      <c r="A40" s="68" t="s">
        <v>44</v>
      </c>
      <c r="B40" s="121">
        <v>0</v>
      </c>
      <c r="C40" s="121">
        <v>0</v>
      </c>
      <c r="D40" s="71">
        <f t="shared" si="3"/>
        <v>0</v>
      </c>
    </row>
    <row r="41" spans="1:4" ht="28.5" customHeight="1" x14ac:dyDescent="0.25">
      <c r="A41" s="68" t="s">
        <v>45</v>
      </c>
      <c r="B41" s="121">
        <v>0</v>
      </c>
      <c r="C41" s="121">
        <v>0</v>
      </c>
      <c r="D41" s="71">
        <f t="shared" si="3"/>
        <v>0</v>
      </c>
    </row>
    <row r="42" spans="1:4" ht="21.75" customHeight="1" x14ac:dyDescent="0.25">
      <c r="A42" s="68" t="s">
        <v>46</v>
      </c>
      <c r="B42" s="121">
        <v>3000000</v>
      </c>
      <c r="C42" s="121">
        <v>-174000</v>
      </c>
      <c r="D42" s="71">
        <f t="shared" si="3"/>
        <v>2826000</v>
      </c>
    </row>
    <row r="43" spans="1:4" ht="26.25" customHeight="1" x14ac:dyDescent="0.25">
      <c r="A43" s="68" t="s">
        <v>47</v>
      </c>
      <c r="B43" s="121">
        <v>0</v>
      </c>
      <c r="C43" s="121">
        <v>0</v>
      </c>
      <c r="D43" s="71">
        <f t="shared" si="3"/>
        <v>0</v>
      </c>
    </row>
    <row r="44" spans="1:4" ht="21.75" customHeight="1" x14ac:dyDescent="0.25">
      <c r="A44" s="47" t="s">
        <v>48</v>
      </c>
      <c r="B44" s="122">
        <f>SUM(B45:B51)</f>
        <v>0</v>
      </c>
      <c r="C44" s="122">
        <f>SUM(C45:C51)</f>
        <v>0</v>
      </c>
      <c r="D44" s="70">
        <f>SUM(D45:D51)</f>
        <v>0</v>
      </c>
    </row>
    <row r="45" spans="1:4" ht="25.5" customHeight="1" x14ac:dyDescent="0.25">
      <c r="A45" s="68" t="s">
        <v>49</v>
      </c>
      <c r="B45" s="121">
        <v>0</v>
      </c>
      <c r="C45" s="121">
        <v>0</v>
      </c>
      <c r="D45" s="71">
        <f>+B45+C45</f>
        <v>0</v>
      </c>
    </row>
    <row r="46" spans="1:4" ht="25.5" customHeight="1" x14ac:dyDescent="0.25">
      <c r="A46" s="68" t="s">
        <v>50</v>
      </c>
      <c r="B46" s="121">
        <v>0</v>
      </c>
      <c r="C46" s="121">
        <v>0</v>
      </c>
      <c r="D46" s="71">
        <f t="shared" ref="D46:D51" si="4">+B46+C46</f>
        <v>0</v>
      </c>
    </row>
    <row r="47" spans="1:4" ht="25.5" customHeight="1" x14ac:dyDescent="0.25">
      <c r="A47" s="68" t="s">
        <v>51</v>
      </c>
      <c r="B47" s="121">
        <v>0</v>
      </c>
      <c r="C47" s="121">
        <v>0</v>
      </c>
      <c r="D47" s="71">
        <f t="shared" si="4"/>
        <v>0</v>
      </c>
    </row>
    <row r="48" spans="1:4" ht="25.5" customHeight="1" x14ac:dyDescent="0.25">
      <c r="A48" s="68" t="s">
        <v>52</v>
      </c>
      <c r="B48" s="121">
        <v>0</v>
      </c>
      <c r="C48" s="121"/>
      <c r="D48" s="71">
        <f t="shared" si="4"/>
        <v>0</v>
      </c>
    </row>
    <row r="49" spans="1:4" ht="25.5" customHeight="1" x14ac:dyDescent="0.25">
      <c r="A49" s="68" t="s">
        <v>53</v>
      </c>
      <c r="B49" s="121">
        <v>0</v>
      </c>
      <c r="C49" s="121">
        <v>0</v>
      </c>
      <c r="D49" s="71">
        <f t="shared" si="4"/>
        <v>0</v>
      </c>
    </row>
    <row r="50" spans="1:4" ht="25.5" customHeight="1" x14ac:dyDescent="0.25">
      <c r="A50" s="68" t="s">
        <v>54</v>
      </c>
      <c r="B50" s="121">
        <v>0</v>
      </c>
      <c r="C50" s="121">
        <v>0</v>
      </c>
      <c r="D50" s="71">
        <f t="shared" si="4"/>
        <v>0</v>
      </c>
    </row>
    <row r="51" spans="1:4" ht="25.5" customHeight="1" x14ac:dyDescent="0.25">
      <c r="A51" s="72" t="s">
        <v>55</v>
      </c>
      <c r="B51" s="32">
        <v>0</v>
      </c>
      <c r="C51" s="32">
        <v>0</v>
      </c>
      <c r="D51" s="71">
        <f t="shared" si="4"/>
        <v>0</v>
      </c>
    </row>
    <row r="52" spans="1:4" ht="21.75" customHeight="1" x14ac:dyDescent="0.25">
      <c r="A52" s="49" t="s">
        <v>56</v>
      </c>
      <c r="B52" s="35">
        <f>SUM(B53:B61)</f>
        <v>13500000</v>
      </c>
      <c r="C52" s="35">
        <f>SUM(C53:C61)</f>
        <v>20186100</v>
      </c>
      <c r="D52" s="73">
        <f>SUM(D53:D61)</f>
        <v>33686100</v>
      </c>
    </row>
    <row r="53" spans="1:4" ht="21.75" customHeight="1" x14ac:dyDescent="0.25">
      <c r="A53" s="68" t="s">
        <v>57</v>
      </c>
      <c r="B53" s="121">
        <v>4800000</v>
      </c>
      <c r="C53" s="121">
        <v>4570440</v>
      </c>
      <c r="D53" s="71">
        <f>+B53+C53</f>
        <v>9370440</v>
      </c>
    </row>
    <row r="54" spans="1:4" ht="21.75" customHeight="1" x14ac:dyDescent="0.25">
      <c r="A54" s="68" t="s">
        <v>58</v>
      </c>
      <c r="B54" s="121">
        <v>0</v>
      </c>
      <c r="C54" s="121">
        <v>933000</v>
      </c>
      <c r="D54" s="71">
        <f t="shared" ref="D54:D61" si="5">+B54+C54</f>
        <v>933000</v>
      </c>
    </row>
    <row r="55" spans="1:4" ht="21.75" customHeight="1" x14ac:dyDescent="0.25">
      <c r="A55" s="68" t="s">
        <v>59</v>
      </c>
      <c r="B55" s="121">
        <v>0</v>
      </c>
      <c r="C55" s="121">
        <v>1386000</v>
      </c>
      <c r="D55" s="71">
        <f t="shared" si="5"/>
        <v>1386000</v>
      </c>
    </row>
    <row r="56" spans="1:4" ht="26.25" customHeight="1" x14ac:dyDescent="0.25">
      <c r="A56" s="68" t="s">
        <v>60</v>
      </c>
      <c r="B56" s="121">
        <v>0</v>
      </c>
      <c r="C56" s="121">
        <v>9395000</v>
      </c>
      <c r="D56" s="71">
        <f t="shared" si="5"/>
        <v>9395000</v>
      </c>
    </row>
    <row r="57" spans="1:4" ht="21.75" customHeight="1" x14ac:dyDescent="0.25">
      <c r="A57" s="68" t="s">
        <v>61</v>
      </c>
      <c r="B57" s="121">
        <v>8000000</v>
      </c>
      <c r="C57" s="121">
        <v>2299160</v>
      </c>
      <c r="D57" s="71">
        <f t="shared" si="5"/>
        <v>10299160</v>
      </c>
    </row>
    <row r="58" spans="1:4" ht="21.75" customHeight="1" x14ac:dyDescent="0.25">
      <c r="A58" s="68" t="s">
        <v>62</v>
      </c>
      <c r="B58" s="121">
        <v>0</v>
      </c>
      <c r="C58" s="121">
        <v>1602500</v>
      </c>
      <c r="D58" s="71">
        <f t="shared" si="5"/>
        <v>1602500</v>
      </c>
    </row>
    <row r="59" spans="1:4" ht="21.75" customHeight="1" x14ac:dyDescent="0.25">
      <c r="A59" s="68" t="s">
        <v>63</v>
      </c>
      <c r="B59" s="121">
        <v>0</v>
      </c>
      <c r="C59" s="121">
        <v>0</v>
      </c>
      <c r="D59" s="71">
        <f t="shared" si="5"/>
        <v>0</v>
      </c>
    </row>
    <row r="60" spans="1:4" ht="21.75" customHeight="1" x14ac:dyDescent="0.25">
      <c r="A60" s="68" t="s">
        <v>64</v>
      </c>
      <c r="B60" s="121">
        <v>700000</v>
      </c>
      <c r="C60" s="121">
        <v>0</v>
      </c>
      <c r="D60" s="71">
        <f t="shared" si="5"/>
        <v>700000</v>
      </c>
    </row>
    <row r="61" spans="1:4" ht="26.25" customHeight="1" x14ac:dyDescent="0.25">
      <c r="A61" s="68" t="s">
        <v>65</v>
      </c>
      <c r="B61" s="121">
        <v>0</v>
      </c>
      <c r="C61" s="121">
        <v>0</v>
      </c>
      <c r="D61" s="71">
        <f t="shared" si="5"/>
        <v>0</v>
      </c>
    </row>
    <row r="62" spans="1:4" ht="21.75" customHeight="1" x14ac:dyDescent="0.25">
      <c r="A62" s="47" t="s">
        <v>66</v>
      </c>
      <c r="B62" s="122">
        <f>SUM(B63:B66)</f>
        <v>0</v>
      </c>
      <c r="C62" s="122">
        <f>SUM(C63:C66)</f>
        <v>0</v>
      </c>
      <c r="D62" s="70">
        <f>SUM(D63:D66)</f>
        <v>0</v>
      </c>
    </row>
    <row r="63" spans="1:4" ht="21.75" customHeight="1" x14ac:dyDescent="0.25">
      <c r="A63" s="68" t="s">
        <v>67</v>
      </c>
      <c r="B63" s="121">
        <v>0</v>
      </c>
      <c r="C63" s="121">
        <v>0</v>
      </c>
      <c r="D63" s="71">
        <f>+B63+C63</f>
        <v>0</v>
      </c>
    </row>
    <row r="64" spans="1:4" ht="21.75" customHeight="1" x14ac:dyDescent="0.25">
      <c r="A64" s="68" t="s">
        <v>68</v>
      </c>
      <c r="B64" s="121">
        <v>0</v>
      </c>
      <c r="C64" s="121">
        <v>0</v>
      </c>
      <c r="D64" s="71">
        <f t="shared" ref="D64:D66" si="6">+B64+C64</f>
        <v>0</v>
      </c>
    </row>
    <row r="65" spans="1:4" ht="21.75" customHeight="1" x14ac:dyDescent="0.25">
      <c r="A65" s="68" t="s">
        <v>69</v>
      </c>
      <c r="B65" s="121">
        <v>0</v>
      </c>
      <c r="C65" s="121">
        <v>0</v>
      </c>
      <c r="D65" s="71">
        <f t="shared" si="6"/>
        <v>0</v>
      </c>
    </row>
    <row r="66" spans="1:4" ht="27" customHeight="1" x14ac:dyDescent="0.25">
      <c r="A66" s="68" t="s">
        <v>70</v>
      </c>
      <c r="B66" s="121">
        <v>0</v>
      </c>
      <c r="C66" s="121">
        <v>0</v>
      </c>
      <c r="D66" s="71">
        <f t="shared" si="6"/>
        <v>0</v>
      </c>
    </row>
    <row r="67" spans="1:4" ht="28.5" customHeight="1" x14ac:dyDescent="0.25">
      <c r="A67" s="47" t="s">
        <v>71</v>
      </c>
      <c r="B67" s="122">
        <f>SUM(B68:B69)</f>
        <v>0</v>
      </c>
      <c r="C67" s="122">
        <f>SUM(C68:C69)</f>
        <v>0</v>
      </c>
      <c r="D67" s="74">
        <v>0</v>
      </c>
    </row>
    <row r="68" spans="1:4" ht="21.75" customHeight="1" x14ac:dyDescent="0.25">
      <c r="A68" s="68" t="s">
        <v>72</v>
      </c>
      <c r="B68" s="121">
        <v>0</v>
      </c>
      <c r="C68" s="121">
        <v>0</v>
      </c>
      <c r="D68" s="71">
        <v>0</v>
      </c>
    </row>
    <row r="69" spans="1:4" ht="27.75" customHeight="1" thickBot="1" x14ac:dyDescent="0.3">
      <c r="A69" s="123" t="s">
        <v>73</v>
      </c>
      <c r="B69" s="124">
        <v>0</v>
      </c>
      <c r="C69" s="124">
        <v>0</v>
      </c>
      <c r="D69" s="125">
        <v>0</v>
      </c>
    </row>
    <row r="70" spans="1:4" ht="21.75" customHeight="1" x14ac:dyDescent="0.25">
      <c r="A70" s="129" t="s">
        <v>74</v>
      </c>
      <c r="B70" s="130">
        <f>SUM(B71:B73)</f>
        <v>0</v>
      </c>
      <c r="C70" s="130">
        <f>SUM(C71:C73)</f>
        <v>0</v>
      </c>
      <c r="D70" s="131">
        <f>+D71</f>
        <v>0</v>
      </c>
    </row>
    <row r="71" spans="1:4" ht="21.75" customHeight="1" x14ac:dyDescent="0.25">
      <c r="A71" s="68" t="s">
        <v>75</v>
      </c>
      <c r="B71" s="121">
        <v>0</v>
      </c>
      <c r="C71" s="121">
        <v>0</v>
      </c>
      <c r="D71" s="71">
        <v>0</v>
      </c>
    </row>
    <row r="72" spans="1:4" ht="21.75" customHeight="1" x14ac:dyDescent="0.25">
      <c r="A72" s="68" t="s">
        <v>76</v>
      </c>
      <c r="B72" s="121">
        <v>0</v>
      </c>
      <c r="C72" s="121">
        <v>0</v>
      </c>
      <c r="D72" s="71">
        <v>0</v>
      </c>
    </row>
    <row r="73" spans="1:4" ht="24.75" customHeight="1" x14ac:dyDescent="0.25">
      <c r="A73" s="68" t="s">
        <v>77</v>
      </c>
      <c r="B73" s="121">
        <v>0</v>
      </c>
      <c r="C73" s="121">
        <v>0</v>
      </c>
      <c r="D73" s="71">
        <v>0</v>
      </c>
    </row>
    <row r="74" spans="1:4" ht="21.75" customHeight="1" x14ac:dyDescent="0.25">
      <c r="A74" s="51" t="s">
        <v>2</v>
      </c>
      <c r="B74" s="4">
        <f>+B10+B16+B26+B36+B52+B62+B67+B70</f>
        <v>447091686</v>
      </c>
      <c r="C74" s="4">
        <f>+C10+C16+C26+C36+C52+C62+C67+C70</f>
        <v>77744893.280000001</v>
      </c>
      <c r="D74" s="75">
        <f>+D10+D16+D26+D36+D52+D67</f>
        <v>524836579.27999997</v>
      </c>
    </row>
    <row r="75" spans="1:4" ht="21.75" customHeight="1" x14ac:dyDescent="0.25">
      <c r="A75" s="76"/>
      <c r="B75" s="121"/>
      <c r="C75" s="121"/>
      <c r="D75" s="71"/>
    </row>
    <row r="76" spans="1:4" ht="21.75" customHeight="1" x14ac:dyDescent="0.25">
      <c r="A76" s="45" t="s">
        <v>3</v>
      </c>
      <c r="B76" s="5"/>
      <c r="C76" s="122"/>
      <c r="D76" s="71"/>
    </row>
    <row r="77" spans="1:4" ht="21.75" customHeight="1" x14ac:dyDescent="0.25">
      <c r="A77" s="47" t="s">
        <v>78</v>
      </c>
      <c r="B77" s="122">
        <v>0</v>
      </c>
      <c r="C77" s="122">
        <v>0</v>
      </c>
      <c r="D77" s="74">
        <v>0</v>
      </c>
    </row>
    <row r="78" spans="1:4" ht="21.75" customHeight="1" x14ac:dyDescent="0.25">
      <c r="A78" s="68" t="s">
        <v>79</v>
      </c>
      <c r="B78" s="121">
        <v>0</v>
      </c>
      <c r="C78" s="121"/>
      <c r="D78" s="71">
        <v>0</v>
      </c>
    </row>
    <row r="79" spans="1:4" ht="21.75" customHeight="1" x14ac:dyDescent="0.25">
      <c r="A79" s="68" t="s">
        <v>80</v>
      </c>
      <c r="B79" s="121">
        <v>0</v>
      </c>
      <c r="C79" s="121"/>
      <c r="D79" s="71">
        <v>0</v>
      </c>
    </row>
    <row r="80" spans="1:4" ht="21.75" customHeight="1" x14ac:dyDescent="0.25">
      <c r="A80" s="47" t="s">
        <v>4</v>
      </c>
      <c r="B80" s="122">
        <f>+B81</f>
        <v>0</v>
      </c>
      <c r="C80" s="122">
        <f>+C81</f>
        <v>0</v>
      </c>
      <c r="D80" s="70">
        <f>+D81</f>
        <v>0</v>
      </c>
    </row>
    <row r="81" spans="1:4" ht="21.75" customHeight="1" x14ac:dyDescent="0.25">
      <c r="A81" s="68" t="s">
        <v>81</v>
      </c>
      <c r="B81" s="121">
        <v>0</v>
      </c>
      <c r="C81" s="121"/>
      <c r="D81" s="71">
        <v>0</v>
      </c>
    </row>
    <row r="82" spans="1:4" ht="21.75" customHeight="1" x14ac:dyDescent="0.25">
      <c r="A82" s="68" t="s">
        <v>82</v>
      </c>
      <c r="B82" s="121">
        <v>0</v>
      </c>
      <c r="C82" s="121"/>
      <c r="D82" s="71">
        <v>0</v>
      </c>
    </row>
    <row r="83" spans="1:4" ht="21.75" customHeight="1" x14ac:dyDescent="0.25">
      <c r="A83" s="47" t="s">
        <v>83</v>
      </c>
      <c r="B83" s="122">
        <v>0</v>
      </c>
      <c r="C83" s="122">
        <v>0</v>
      </c>
      <c r="D83" s="71">
        <v>0</v>
      </c>
    </row>
    <row r="84" spans="1:4" ht="21.75" customHeight="1" x14ac:dyDescent="0.25">
      <c r="A84" s="76" t="s">
        <v>84</v>
      </c>
      <c r="B84" s="121">
        <v>0</v>
      </c>
      <c r="C84" s="121"/>
      <c r="D84" s="71">
        <v>0</v>
      </c>
    </row>
    <row r="85" spans="1:4" ht="21.75" customHeight="1" x14ac:dyDescent="0.25">
      <c r="A85" s="51" t="s">
        <v>5</v>
      </c>
      <c r="B85" s="4">
        <f>+B80</f>
        <v>0</v>
      </c>
      <c r="C85" s="4">
        <f>+C80</f>
        <v>0</v>
      </c>
      <c r="D85" s="75">
        <f>+D80</f>
        <v>0</v>
      </c>
    </row>
    <row r="86" spans="1:4" ht="21.75" customHeight="1" x14ac:dyDescent="0.25">
      <c r="A86" s="43"/>
      <c r="B86" s="132"/>
      <c r="C86" s="132"/>
      <c r="D86" s="71"/>
    </row>
    <row r="87" spans="1:4" ht="21.75" customHeight="1" x14ac:dyDescent="0.25">
      <c r="A87" s="53" t="s">
        <v>6</v>
      </c>
      <c r="B87" s="26">
        <f>+B85+B74</f>
        <v>447091686</v>
      </c>
      <c r="C87" s="26">
        <f>+C85+C74</f>
        <v>77744893.280000001</v>
      </c>
      <c r="D87" s="77">
        <f>+D85+D74</f>
        <v>524836579.27999997</v>
      </c>
    </row>
    <row r="88" spans="1:4" x14ac:dyDescent="0.25">
      <c r="A88" s="105" t="s">
        <v>88</v>
      </c>
      <c r="B88" s="78"/>
      <c r="C88" s="78"/>
      <c r="D88" s="106"/>
    </row>
    <row r="89" spans="1:4" x14ac:dyDescent="0.25">
      <c r="A89" s="91" t="s">
        <v>86</v>
      </c>
      <c r="B89" s="133"/>
      <c r="C89" s="133"/>
      <c r="D89" s="92"/>
    </row>
    <row r="90" spans="1:4" x14ac:dyDescent="0.25">
      <c r="A90" s="91" t="s">
        <v>93</v>
      </c>
      <c r="B90" s="133"/>
      <c r="C90" s="133"/>
      <c r="D90" s="92"/>
    </row>
    <row r="91" spans="1:4" x14ac:dyDescent="0.25">
      <c r="A91" s="113" t="s">
        <v>94</v>
      </c>
      <c r="B91" s="80"/>
      <c r="C91" s="80"/>
      <c r="D91" s="114"/>
    </row>
    <row r="92" spans="1:4" ht="37.5" customHeight="1" x14ac:dyDescent="0.25">
      <c r="A92" s="110" t="s">
        <v>92</v>
      </c>
      <c r="B92" s="89"/>
      <c r="C92" s="89"/>
      <c r="D92" s="111"/>
    </row>
    <row r="93" spans="1:4" x14ac:dyDescent="0.25">
      <c r="A93" s="115" t="s">
        <v>87</v>
      </c>
      <c r="B93" s="86"/>
      <c r="C93" s="86"/>
      <c r="D93" s="116"/>
    </row>
    <row r="94" spans="1:4" x14ac:dyDescent="0.25">
      <c r="A94" s="115" t="s">
        <v>102</v>
      </c>
      <c r="B94" s="86"/>
      <c r="C94" s="86"/>
      <c r="D94" s="116"/>
    </row>
    <row r="95" spans="1:4" x14ac:dyDescent="0.25">
      <c r="A95" s="54"/>
      <c r="B95" s="134"/>
      <c r="C95" s="134"/>
      <c r="D95" s="55"/>
    </row>
    <row r="96" spans="1:4" x14ac:dyDescent="0.25">
      <c r="A96" s="54"/>
      <c r="B96" s="134"/>
      <c r="C96" s="134"/>
      <c r="D96" s="55"/>
    </row>
    <row r="97" spans="1:4" x14ac:dyDescent="0.25">
      <c r="A97" s="54"/>
      <c r="B97" s="134"/>
      <c r="C97" s="134"/>
      <c r="D97" s="55"/>
    </row>
    <row r="98" spans="1:4" x14ac:dyDescent="0.25">
      <c r="A98" s="54"/>
      <c r="B98" s="134"/>
      <c r="C98" s="134"/>
      <c r="D98" s="55"/>
    </row>
    <row r="99" spans="1:4" x14ac:dyDescent="0.25">
      <c r="A99" s="54"/>
      <c r="B99" s="134"/>
      <c r="C99" s="134"/>
      <c r="D99" s="55"/>
    </row>
    <row r="100" spans="1:4" x14ac:dyDescent="0.25">
      <c r="A100" s="54"/>
      <c r="B100" s="134"/>
      <c r="C100" s="134"/>
      <c r="D100" s="55"/>
    </row>
    <row r="101" spans="1:4" x14ac:dyDescent="0.25">
      <c r="A101" s="54"/>
      <c r="B101" s="134"/>
      <c r="C101" s="134"/>
      <c r="D101" s="55"/>
    </row>
    <row r="102" spans="1:4" x14ac:dyDescent="0.25">
      <c r="A102" s="54"/>
      <c r="B102" s="134"/>
      <c r="C102" s="134"/>
      <c r="D102" s="55"/>
    </row>
    <row r="103" spans="1:4" x14ac:dyDescent="0.25">
      <c r="A103" s="112"/>
      <c r="B103" s="135"/>
      <c r="C103" s="136"/>
      <c r="D103" s="55"/>
    </row>
    <row r="104" spans="1:4" x14ac:dyDescent="0.25">
      <c r="A104" s="43" t="s">
        <v>85</v>
      </c>
      <c r="B104" s="120"/>
      <c r="C104" s="120" t="s">
        <v>7</v>
      </c>
      <c r="D104" s="44"/>
    </row>
    <row r="105" spans="1:4" x14ac:dyDescent="0.25">
      <c r="A105" s="56" t="s">
        <v>96</v>
      </c>
      <c r="B105" s="120"/>
      <c r="C105" s="137" t="s">
        <v>98</v>
      </c>
      <c r="D105" s="44"/>
    </row>
    <row r="106" spans="1:4" ht="15.75" thickBot="1" x14ac:dyDescent="0.3">
      <c r="A106" s="57" t="s">
        <v>97</v>
      </c>
      <c r="B106" s="58"/>
      <c r="C106" s="58" t="s">
        <v>112</v>
      </c>
      <c r="D106" s="59"/>
    </row>
  </sheetData>
  <mergeCells count="13">
    <mergeCell ref="A103:B103"/>
    <mergeCell ref="A89:D89"/>
    <mergeCell ref="A90:D90"/>
    <mergeCell ref="A91:D91"/>
    <mergeCell ref="A92:D92"/>
    <mergeCell ref="A93:D93"/>
    <mergeCell ref="A94:D94"/>
    <mergeCell ref="A88:D88"/>
    <mergeCell ref="A2:D2"/>
    <mergeCell ref="A3:D3"/>
    <mergeCell ref="A4:D4"/>
    <mergeCell ref="A5:D5"/>
    <mergeCell ref="A6:D6"/>
  </mergeCells>
  <printOptions horizontalCentered="1"/>
  <pageMargins left="0.23622047244094491" right="0.23622047244094491" top="0.74803149606299213" bottom="0.74803149606299213" header="0.31496062992125984" footer="0.31496062992125984"/>
  <pageSetup scale="85" orientation="portrait" horizontalDpi="0" verticalDpi="0" r:id="rId1"/>
  <rowBreaks count="1" manualBreakCount="1">
    <brk id="69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c533e9137808db04a87374009c37ca5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f23e2abed03bccf0c9ee5eeec21fb777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A65D96-408F-429A-BDF3-E002F4A05D61}">
  <ds:schemaRefs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f6a10bed-ddb7-483e-bcb0-baf63d785da1"/>
    <ds:schemaRef ds:uri="http://schemas.microsoft.com/office/2006/documentManagement/types"/>
    <ds:schemaRef ds:uri="http://purl.org/dc/terms/"/>
    <ds:schemaRef ds:uri="cec35fc6-ea68-4905-9a99-83c92fc98e8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FAF63DF-DB71-4BFE-A748-DCBB3102AA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DB5C66-A6AE-4F7F-8934-CB29DB8A17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PRES. APROBADO 2025</vt:lpstr>
      <vt:lpstr>PRES. X FUENTE</vt:lpstr>
      <vt:lpstr>PRES. X FUENTE MOD.</vt:lpstr>
      <vt:lpstr>PRESUPUESTO APROBADO MOD.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Diomerquis Reyes</cp:lastModifiedBy>
  <cp:lastPrinted>2026-01-13T16:31:03Z</cp:lastPrinted>
  <dcterms:created xsi:type="dcterms:W3CDTF">2018-04-17T18:57:16Z</dcterms:created>
  <dcterms:modified xsi:type="dcterms:W3CDTF">2026-01-13T16:32:54Z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429400</vt:r8>
  </property>
  <property fmtid="{D5CDD505-2E9C-101B-9397-08002B2CF9AE}" pid="4" name="MediaServiceImageTags">
    <vt:lpwstr/>
  </property>
</Properties>
</file>